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ypatia.uio.no\lh-nhm-z-fritt\Mineralogi\Forskningsdata\2022 MSc Data Patrícia Caixeta Borges\2024 Manuscript\01 Submission\"/>
    </mc:Choice>
  </mc:AlternateContent>
  <xr:revisionPtr revIDLastSave="0" documentId="13_ncr:1_{2534E2CE-10D9-4134-A25E-9B60FA62AD7E}" xr6:coauthVersionLast="47" xr6:coauthVersionMax="47" xr10:uidLastSave="{00000000-0000-0000-0000-000000000000}"/>
  <bookViews>
    <workbookView xWindow="2730" yWindow="2730" windowWidth="28800" windowHeight="15285" activeTab="7" xr2:uid="{7ADEA2B9-E13E-407C-9317-8B9F0256B888}"/>
  </bookViews>
  <sheets>
    <sheet name="Table SM1" sheetId="2" r:id="rId1"/>
    <sheet name="Table SM2" sheetId="3" r:id="rId2"/>
    <sheet name="Table SM3" sheetId="5" r:id="rId3"/>
    <sheet name="Table SM4" sheetId="4" r:id="rId4"/>
    <sheet name="Table SM5" sheetId="6" r:id="rId5"/>
    <sheet name="Table SM6" sheetId="1" r:id="rId6"/>
    <sheet name="Table SM7" sheetId="7" r:id="rId7"/>
    <sheet name="Table SM8" sheetId="8"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9" i="6" l="1"/>
  <c r="I19" i="6"/>
  <c r="C20" i="6"/>
  <c r="C21" i="6" s="1"/>
  <c r="D20" i="6"/>
  <c r="D21" i="6" s="1"/>
  <c r="E20" i="6"/>
  <c r="E21" i="6" s="1"/>
  <c r="F20" i="6"/>
  <c r="F21" i="6" s="1"/>
  <c r="G20" i="6"/>
  <c r="G21" i="6" s="1"/>
  <c r="B20" i="6"/>
  <c r="B21" i="6" s="1"/>
  <c r="L60" i="6"/>
  <c r="M60" i="6"/>
  <c r="C61" i="6"/>
  <c r="C62" i="6" s="1"/>
  <c r="D61" i="6"/>
  <c r="D62" i="6" s="1"/>
  <c r="E61" i="6"/>
  <c r="E62" i="6" s="1"/>
  <c r="F61" i="6"/>
  <c r="F62" i="6" s="1"/>
  <c r="G61" i="6"/>
  <c r="H61" i="6"/>
  <c r="H62" i="6" s="1"/>
  <c r="I61" i="6"/>
  <c r="I62" i="6" s="1"/>
  <c r="J61" i="6"/>
  <c r="J62" i="6" s="1"/>
  <c r="K61" i="6"/>
  <c r="K62" i="6" s="1"/>
  <c r="B61" i="6"/>
  <c r="B62" i="6" s="1"/>
  <c r="K178" i="6"/>
  <c r="L178" i="6"/>
  <c r="K100" i="6"/>
  <c r="L100" i="6"/>
  <c r="C101" i="6"/>
  <c r="C102" i="6" s="1"/>
  <c r="D101" i="6"/>
  <c r="D102" i="6" s="1"/>
  <c r="E101" i="6"/>
  <c r="E102" i="6" s="1"/>
  <c r="F101" i="6"/>
  <c r="F102" i="6" s="1"/>
  <c r="G101" i="6"/>
  <c r="G102" i="6" s="1"/>
  <c r="H101" i="6"/>
  <c r="H102" i="6" s="1"/>
  <c r="I101" i="6"/>
  <c r="I102" i="6" s="1"/>
  <c r="J101" i="6"/>
  <c r="B101" i="6"/>
  <c r="B102" i="6" s="1"/>
  <c r="K139" i="6"/>
  <c r="J139" i="6"/>
  <c r="B140" i="6"/>
  <c r="B141" i="6" s="1"/>
  <c r="C179" i="6"/>
  <c r="C180" i="6" s="1"/>
  <c r="D179" i="6"/>
  <c r="D180" i="6" s="1"/>
  <c r="E179" i="6"/>
  <c r="E180" i="6" s="1"/>
  <c r="F179" i="6"/>
  <c r="F180" i="6" s="1"/>
  <c r="G179" i="6"/>
  <c r="H179" i="6"/>
  <c r="H180" i="6" s="1"/>
  <c r="I179" i="6"/>
  <c r="I180" i="6" s="1"/>
  <c r="J179" i="6"/>
  <c r="J180" i="6" s="1"/>
  <c r="B179" i="6"/>
  <c r="B180" i="6" s="1"/>
  <c r="D140" i="6"/>
  <c r="D141" i="6" s="1"/>
  <c r="E140" i="6"/>
  <c r="E141" i="6" s="1"/>
  <c r="F140" i="6"/>
  <c r="F141" i="6" s="1"/>
  <c r="G140" i="6"/>
  <c r="G141" i="6" s="1"/>
  <c r="H140" i="6"/>
  <c r="H141" i="6" s="1"/>
  <c r="I140" i="6"/>
  <c r="I141" i="6" s="1"/>
  <c r="C140" i="6"/>
  <c r="C141" i="6" s="1"/>
  <c r="G180" i="6"/>
  <c r="J102" i="6"/>
  <c r="K38" i="4"/>
  <c r="J38" i="4"/>
  <c r="I38" i="4"/>
  <c r="H38" i="4"/>
  <c r="G38" i="4"/>
  <c r="F38" i="4"/>
  <c r="E38" i="4"/>
  <c r="D38" i="4"/>
  <c r="C38" i="4"/>
  <c r="B38" i="4"/>
  <c r="K37" i="4"/>
  <c r="J37" i="4"/>
  <c r="I37" i="4"/>
  <c r="H37" i="4"/>
  <c r="G37" i="4"/>
  <c r="F37" i="4"/>
  <c r="E37" i="4"/>
  <c r="D37" i="4"/>
  <c r="C37" i="4"/>
  <c r="B37" i="4"/>
  <c r="C21" i="4"/>
  <c r="D21" i="4"/>
  <c r="E21" i="4"/>
  <c r="F21" i="4"/>
  <c r="G21" i="4"/>
  <c r="H21" i="4"/>
  <c r="I21" i="4"/>
  <c r="J21" i="4"/>
  <c r="K21" i="4"/>
  <c r="C22" i="4"/>
  <c r="D22" i="4"/>
  <c r="E22" i="4"/>
  <c r="F22" i="4"/>
  <c r="G22" i="4"/>
  <c r="H22" i="4"/>
  <c r="I22" i="4"/>
  <c r="J22" i="4"/>
  <c r="K22" i="4"/>
  <c r="B22" i="4"/>
  <c r="B21" i="4"/>
  <c r="K50" i="4"/>
  <c r="J50" i="4"/>
  <c r="I50" i="4"/>
  <c r="H50" i="4"/>
  <c r="F50" i="4"/>
  <c r="E50" i="4"/>
  <c r="C50" i="4"/>
  <c r="B50" i="4"/>
  <c r="K49" i="4"/>
  <c r="J49" i="4"/>
  <c r="I49" i="4"/>
  <c r="H49" i="4"/>
  <c r="G49" i="4"/>
  <c r="F49" i="4"/>
  <c r="E49" i="4"/>
  <c r="D49" i="4"/>
  <c r="C49" i="4"/>
  <c r="B49" i="4"/>
  <c r="K44" i="4"/>
  <c r="J44" i="4"/>
  <c r="I44" i="4"/>
  <c r="H44" i="4"/>
  <c r="F44" i="4"/>
  <c r="E44" i="4"/>
  <c r="D44" i="4"/>
  <c r="C44" i="4"/>
  <c r="B44" i="4"/>
  <c r="K43" i="4"/>
  <c r="J43" i="4"/>
  <c r="I43" i="4"/>
  <c r="H43" i="4"/>
  <c r="G43" i="4"/>
  <c r="F43" i="4"/>
  <c r="E43" i="4"/>
  <c r="D43" i="4"/>
  <c r="C43" i="4"/>
  <c r="B43" i="4"/>
  <c r="K34" i="4"/>
  <c r="J34" i="4"/>
  <c r="I34" i="4"/>
  <c r="H34" i="4"/>
  <c r="G34" i="4"/>
  <c r="F34" i="4"/>
  <c r="D34" i="4"/>
  <c r="C34" i="4"/>
  <c r="B34" i="4"/>
  <c r="K33" i="4"/>
  <c r="J33" i="4"/>
  <c r="I33" i="4"/>
  <c r="H33" i="4"/>
  <c r="G33" i="4"/>
  <c r="F33" i="4"/>
  <c r="E33" i="4"/>
  <c r="D33" i="4"/>
  <c r="C33" i="4"/>
  <c r="B33" i="4"/>
  <c r="K28" i="4"/>
  <c r="J28" i="4"/>
  <c r="I28" i="4"/>
  <c r="H28" i="4"/>
  <c r="G28" i="4"/>
  <c r="F28" i="4"/>
  <c r="E28" i="4"/>
  <c r="D28" i="4"/>
  <c r="C28" i="4"/>
  <c r="B28" i="4"/>
  <c r="K27" i="4"/>
  <c r="J27" i="4"/>
  <c r="I27" i="4"/>
  <c r="H27" i="4"/>
  <c r="G27" i="4"/>
  <c r="F27" i="4"/>
  <c r="E27" i="4"/>
  <c r="D27" i="4"/>
  <c r="C27" i="4"/>
  <c r="B27" i="4"/>
  <c r="K18" i="4"/>
  <c r="J18" i="4"/>
  <c r="I18" i="4"/>
  <c r="H18" i="4"/>
  <c r="G18" i="4"/>
  <c r="F18" i="4"/>
  <c r="E18" i="4"/>
  <c r="D18" i="4"/>
  <c r="C18" i="4"/>
  <c r="B18" i="4"/>
  <c r="K17" i="4"/>
  <c r="J17" i="4"/>
  <c r="I17" i="4"/>
  <c r="H17" i="4"/>
  <c r="G17" i="4"/>
  <c r="F17" i="4"/>
  <c r="E17" i="4"/>
  <c r="D17" i="4"/>
  <c r="C17" i="4"/>
  <c r="B17" i="4"/>
  <c r="C12" i="4"/>
  <c r="D12" i="4"/>
  <c r="E12" i="4"/>
  <c r="F12" i="4"/>
  <c r="H12" i="4"/>
  <c r="I12" i="4"/>
  <c r="J12" i="4"/>
  <c r="K12" i="4"/>
  <c r="B12" i="4"/>
  <c r="C11" i="4"/>
  <c r="D11" i="4"/>
  <c r="E11" i="4"/>
  <c r="F11" i="4"/>
  <c r="H11" i="4"/>
  <c r="I11" i="4"/>
  <c r="J11" i="4"/>
  <c r="K11" i="4"/>
  <c r="B11" i="4"/>
  <c r="AA40" i="5"/>
  <c r="Z40" i="5"/>
  <c r="R40" i="5"/>
  <c r="Q40" i="5"/>
  <c r="I40" i="5"/>
  <c r="H40" i="5"/>
  <c r="AA39" i="5"/>
  <c r="Z39" i="5"/>
  <c r="R39" i="5"/>
  <c r="Q39" i="5"/>
  <c r="I39" i="5"/>
  <c r="H39" i="5"/>
  <c r="AA38" i="5"/>
  <c r="Z38" i="5"/>
  <c r="R38" i="5"/>
  <c r="Q38" i="5"/>
  <c r="I38" i="5"/>
  <c r="H38" i="5"/>
  <c r="AA36" i="5"/>
  <c r="Z36" i="5"/>
  <c r="R36" i="5"/>
  <c r="Q36" i="5"/>
  <c r="I36" i="5"/>
  <c r="H36" i="5"/>
  <c r="AA35" i="5"/>
  <c r="Z35" i="5"/>
  <c r="R35" i="5"/>
  <c r="Q35" i="5"/>
  <c r="I35" i="5"/>
  <c r="H35" i="5"/>
  <c r="AA34" i="5"/>
  <c r="Z34" i="5"/>
  <c r="R34" i="5"/>
  <c r="Q34" i="5"/>
  <c r="I34" i="5"/>
  <c r="H34" i="5"/>
  <c r="AA33" i="5"/>
  <c r="Z33" i="5"/>
  <c r="R33" i="5"/>
  <c r="Q33" i="5"/>
  <c r="I33" i="5"/>
  <c r="H33" i="5"/>
  <c r="AA32" i="5"/>
  <c r="Z32" i="5"/>
  <c r="R32" i="5"/>
  <c r="Q32" i="5"/>
  <c r="I32" i="5"/>
  <c r="H32" i="5"/>
  <c r="AA31" i="5"/>
  <c r="Z31" i="5"/>
  <c r="R31" i="5"/>
  <c r="Q31" i="5"/>
  <c r="I31" i="5"/>
  <c r="H31" i="5"/>
  <c r="AA30" i="5"/>
  <c r="Z30" i="5"/>
  <c r="R30" i="5"/>
  <c r="Q30" i="5"/>
  <c r="I30" i="5"/>
  <c r="H30" i="5"/>
  <c r="AA29" i="5"/>
  <c r="Z29" i="5"/>
  <c r="R29" i="5"/>
  <c r="Q29" i="5"/>
  <c r="I29" i="5"/>
  <c r="H29" i="5"/>
  <c r="AA28" i="5"/>
  <c r="Z28" i="5"/>
  <c r="R28" i="5"/>
  <c r="Q28" i="5"/>
  <c r="I28" i="5"/>
  <c r="H28" i="5"/>
  <c r="AA27" i="5"/>
  <c r="Z27" i="5"/>
  <c r="R27" i="5"/>
  <c r="Q27" i="5"/>
  <c r="I27" i="5"/>
  <c r="H27" i="5"/>
  <c r="AA26" i="5"/>
  <c r="Z26" i="5"/>
  <c r="R26" i="5"/>
  <c r="Q26" i="5"/>
  <c r="I26" i="5"/>
  <c r="H26" i="5"/>
  <c r="AS20" i="5"/>
  <c r="AR20" i="5"/>
  <c r="AJ20" i="5"/>
  <c r="AI20" i="5"/>
  <c r="AA20" i="5"/>
  <c r="Z20" i="5"/>
  <c r="R20" i="5"/>
  <c r="Q20" i="5"/>
  <c r="I20" i="5"/>
  <c r="H20" i="5"/>
  <c r="AS19" i="5"/>
  <c r="AR19" i="5"/>
  <c r="AJ19" i="5"/>
  <c r="AI19" i="5"/>
  <c r="AA19" i="5"/>
  <c r="Z19" i="5"/>
  <c r="R19" i="5"/>
  <c r="Q19" i="5"/>
  <c r="I19" i="5"/>
  <c r="H19" i="5"/>
  <c r="AS18" i="5"/>
  <c r="AR18" i="5"/>
  <c r="AJ18" i="5"/>
  <c r="AI18" i="5"/>
  <c r="AA18" i="5"/>
  <c r="Z18" i="5"/>
  <c r="R18" i="5"/>
  <c r="Q18" i="5"/>
  <c r="I18" i="5"/>
  <c r="H18" i="5"/>
  <c r="AS16" i="5"/>
  <c r="AR16" i="5"/>
  <c r="AJ16" i="5"/>
  <c r="AI16" i="5"/>
  <c r="AA16" i="5"/>
  <c r="Z16" i="5"/>
  <c r="R16" i="5"/>
  <c r="Q16" i="5"/>
  <c r="I16" i="5"/>
  <c r="H16" i="5"/>
  <c r="AS15" i="5"/>
  <c r="AR15" i="5"/>
  <c r="AJ15" i="5"/>
  <c r="AI15" i="5"/>
  <c r="AA15" i="5"/>
  <c r="Z15" i="5"/>
  <c r="R15" i="5"/>
  <c r="Q15" i="5"/>
  <c r="I15" i="5"/>
  <c r="H15" i="5"/>
  <c r="AS14" i="5"/>
  <c r="AR14" i="5"/>
  <c r="AJ14" i="5"/>
  <c r="AI14" i="5"/>
  <c r="AA14" i="5"/>
  <c r="Z14" i="5"/>
  <c r="R14" i="5"/>
  <c r="Q14" i="5"/>
  <c r="I14" i="5"/>
  <c r="H14" i="5"/>
  <c r="AS13" i="5"/>
  <c r="AR13" i="5"/>
  <c r="AJ13" i="5"/>
  <c r="AI13" i="5"/>
  <c r="AA13" i="5"/>
  <c r="Z13" i="5"/>
  <c r="R13" i="5"/>
  <c r="Q13" i="5"/>
  <c r="I13" i="5"/>
  <c r="H13" i="5"/>
  <c r="AS12" i="5"/>
  <c r="AR12" i="5"/>
  <c r="AJ12" i="5"/>
  <c r="AI12" i="5"/>
  <c r="AA12" i="5"/>
  <c r="Z12" i="5"/>
  <c r="R12" i="5"/>
  <c r="Q12" i="5"/>
  <c r="I12" i="5"/>
  <c r="H12" i="5"/>
  <c r="AS11" i="5"/>
  <c r="AR11" i="5"/>
  <c r="AJ11" i="5"/>
  <c r="AI11" i="5"/>
  <c r="AA11" i="5"/>
  <c r="Z11" i="5"/>
  <c r="R11" i="5"/>
  <c r="Q11" i="5"/>
  <c r="I11" i="5"/>
  <c r="H11" i="5"/>
  <c r="AS10" i="5"/>
  <c r="AR10" i="5"/>
  <c r="AJ10" i="5"/>
  <c r="AI10" i="5"/>
  <c r="AA10" i="5"/>
  <c r="Z10" i="5"/>
  <c r="R10" i="5"/>
  <c r="Q10" i="5"/>
  <c r="I10" i="5"/>
  <c r="H10" i="5"/>
  <c r="AS9" i="5"/>
  <c r="AR9" i="5"/>
  <c r="AJ9" i="5"/>
  <c r="AI9" i="5"/>
  <c r="AA9" i="5"/>
  <c r="Z9" i="5"/>
  <c r="R9" i="5"/>
  <c r="Q9" i="5"/>
  <c r="I9" i="5"/>
  <c r="H9" i="5"/>
  <c r="AS8" i="5"/>
  <c r="AR8" i="5"/>
  <c r="AJ8" i="5"/>
  <c r="AI8" i="5"/>
  <c r="AA8" i="5"/>
  <c r="Z8" i="5"/>
  <c r="R8" i="5"/>
  <c r="Q8" i="5"/>
  <c r="I8" i="5"/>
  <c r="H8" i="5"/>
  <c r="AS7" i="5"/>
  <c r="AR7" i="5"/>
  <c r="AJ7" i="5"/>
  <c r="AI7" i="5"/>
  <c r="AA7" i="5"/>
  <c r="Z7" i="5"/>
  <c r="R7" i="5"/>
  <c r="Q7" i="5"/>
  <c r="I7" i="5"/>
  <c r="H7" i="5"/>
  <c r="AS6" i="5"/>
  <c r="AR6" i="5"/>
  <c r="AJ6" i="5"/>
  <c r="AI6" i="5"/>
  <c r="AA6" i="5"/>
  <c r="Z6" i="5"/>
  <c r="R6" i="5"/>
  <c r="Q6" i="5"/>
  <c r="I6" i="5"/>
  <c r="H6" i="5"/>
  <c r="I12" i="6"/>
  <c r="I13" i="6"/>
  <c r="I14" i="6"/>
  <c r="I15" i="6"/>
  <c r="I16" i="6"/>
  <c r="I17" i="6"/>
  <c r="I18" i="6"/>
  <c r="I23" i="6"/>
  <c r="I24" i="6"/>
  <c r="I25" i="6"/>
  <c r="I26" i="6"/>
  <c r="I27" i="6"/>
  <c r="I28" i="6"/>
  <c r="I29" i="6"/>
  <c r="I30" i="6"/>
  <c r="I31" i="6"/>
  <c r="I32" i="6"/>
  <c r="I33" i="6"/>
  <c r="I34" i="6"/>
  <c r="I35" i="6"/>
  <c r="I36" i="6"/>
  <c r="I37" i="6"/>
  <c r="I38" i="6"/>
  <c r="I7" i="6"/>
  <c r="I8" i="6"/>
  <c r="I9" i="6"/>
  <c r="I10" i="6"/>
  <c r="I11" i="6"/>
  <c r="I6" i="6"/>
  <c r="M48" i="6"/>
  <c r="M49" i="6"/>
  <c r="M50" i="6"/>
  <c r="M51" i="6"/>
  <c r="M52" i="6"/>
  <c r="M53" i="6"/>
  <c r="M54" i="6"/>
  <c r="M55" i="6"/>
  <c r="M56" i="6"/>
  <c r="M57" i="6"/>
  <c r="M58" i="6"/>
  <c r="M59" i="6"/>
  <c r="M64" i="6"/>
  <c r="M65" i="6"/>
  <c r="M66" i="6"/>
  <c r="M67" i="6"/>
  <c r="M68" i="6"/>
  <c r="M69" i="6"/>
  <c r="M70" i="6"/>
  <c r="M71" i="6"/>
  <c r="M72" i="6"/>
  <c r="M73" i="6"/>
  <c r="M74" i="6"/>
  <c r="M75" i="6"/>
  <c r="M76" i="6"/>
  <c r="M77" i="6"/>
  <c r="M78" i="6"/>
  <c r="M79" i="6"/>
  <c r="M47" i="6"/>
  <c r="L89" i="6"/>
  <c r="L90" i="6"/>
  <c r="L91" i="6"/>
  <c r="L92" i="6"/>
  <c r="L93" i="6"/>
  <c r="L94" i="6"/>
  <c r="L95" i="6"/>
  <c r="L96" i="6"/>
  <c r="L97" i="6"/>
  <c r="L98" i="6"/>
  <c r="L99" i="6"/>
  <c r="L104" i="6"/>
  <c r="L105" i="6"/>
  <c r="L106" i="6"/>
  <c r="L107" i="6"/>
  <c r="L108" i="6"/>
  <c r="L109" i="6"/>
  <c r="L110" i="6"/>
  <c r="L111" i="6"/>
  <c r="L112" i="6"/>
  <c r="L113" i="6"/>
  <c r="L114" i="6"/>
  <c r="L115" i="6"/>
  <c r="L116" i="6"/>
  <c r="L117" i="6"/>
  <c r="L118" i="6"/>
  <c r="L119" i="6"/>
  <c r="L88" i="6"/>
  <c r="L87" i="6"/>
  <c r="K128" i="6"/>
  <c r="K129" i="6"/>
  <c r="K130" i="6"/>
  <c r="K131" i="6"/>
  <c r="K132" i="6"/>
  <c r="K133" i="6"/>
  <c r="K134" i="6"/>
  <c r="K135" i="6"/>
  <c r="K136" i="6"/>
  <c r="K137" i="6"/>
  <c r="K138" i="6"/>
  <c r="K143" i="6"/>
  <c r="K144" i="6"/>
  <c r="K145" i="6"/>
  <c r="K146" i="6"/>
  <c r="K147" i="6"/>
  <c r="K148" i="6"/>
  <c r="K149" i="6"/>
  <c r="K150" i="6"/>
  <c r="K151" i="6"/>
  <c r="K152" i="6"/>
  <c r="K153" i="6"/>
  <c r="K154" i="6"/>
  <c r="K155" i="6"/>
  <c r="K156" i="6"/>
  <c r="K157" i="6"/>
  <c r="K158" i="6"/>
  <c r="K127" i="6"/>
  <c r="K126" i="6"/>
  <c r="L175" i="6"/>
  <c r="L176" i="6"/>
  <c r="L177" i="6"/>
  <c r="L182" i="6"/>
  <c r="L183" i="6"/>
  <c r="L184" i="6"/>
  <c r="L185" i="6"/>
  <c r="L186" i="6"/>
  <c r="L187" i="6"/>
  <c r="L188" i="6"/>
  <c r="L189" i="6"/>
  <c r="L190" i="6"/>
  <c r="L191" i="6"/>
  <c r="L192" i="6"/>
  <c r="L193" i="6"/>
  <c r="L194" i="6"/>
  <c r="L195" i="6"/>
  <c r="L196" i="6"/>
  <c r="L197" i="6"/>
  <c r="L170" i="6"/>
  <c r="L171" i="6"/>
  <c r="L172" i="6"/>
  <c r="L173" i="6"/>
  <c r="L174" i="6"/>
  <c r="L168" i="6"/>
  <c r="L169" i="6"/>
  <c r="L166" i="6"/>
  <c r="L167" i="6"/>
  <c r="L165" i="6"/>
  <c r="K182" i="6"/>
  <c r="K183" i="6"/>
  <c r="K184" i="6"/>
  <c r="K185" i="6"/>
  <c r="K186" i="6"/>
  <c r="K187" i="6"/>
  <c r="K188" i="6"/>
  <c r="K189" i="6"/>
  <c r="K190" i="6"/>
  <c r="K191" i="6"/>
  <c r="K192" i="6"/>
  <c r="K193" i="6"/>
  <c r="K194" i="6"/>
  <c r="K195" i="6"/>
  <c r="K196" i="6"/>
  <c r="K197" i="6"/>
  <c r="K166" i="6"/>
  <c r="K167" i="6"/>
  <c r="K168" i="6"/>
  <c r="K169" i="6"/>
  <c r="K170" i="6"/>
  <c r="K171" i="6"/>
  <c r="K172" i="6"/>
  <c r="K173" i="6"/>
  <c r="K174" i="6"/>
  <c r="K175" i="6"/>
  <c r="K176" i="6"/>
  <c r="K177" i="6"/>
  <c r="K165" i="6"/>
  <c r="I199" i="6"/>
  <c r="J199" i="6"/>
  <c r="H199" i="6"/>
  <c r="G199" i="6"/>
  <c r="F199" i="6"/>
  <c r="E199" i="6"/>
  <c r="D199" i="6"/>
  <c r="C199" i="6"/>
  <c r="B199" i="6"/>
  <c r="G40" i="6"/>
  <c r="F40" i="6"/>
  <c r="E40" i="6"/>
  <c r="D40" i="6"/>
  <c r="C40" i="6"/>
  <c r="B40" i="6"/>
  <c r="J121" i="6"/>
  <c r="I121" i="6"/>
  <c r="H121" i="6"/>
  <c r="G121" i="6"/>
  <c r="F121" i="6"/>
  <c r="E121" i="6"/>
  <c r="D121" i="6"/>
  <c r="C121" i="6"/>
  <c r="B121" i="6"/>
  <c r="I160" i="6"/>
  <c r="H160" i="6"/>
  <c r="G160" i="6"/>
  <c r="F160" i="6"/>
  <c r="E160" i="6"/>
  <c r="D160" i="6"/>
  <c r="C160" i="6"/>
  <c r="B160" i="6"/>
  <c r="K81" i="6"/>
  <c r="J81" i="6"/>
  <c r="I81" i="6"/>
  <c r="H81" i="6"/>
  <c r="G81" i="6"/>
  <c r="F81" i="6"/>
  <c r="E81" i="6"/>
  <c r="D81" i="6"/>
  <c r="C81" i="6"/>
  <c r="B81" i="6"/>
  <c r="I198" i="6"/>
  <c r="J198" i="6"/>
  <c r="H198" i="6"/>
  <c r="G198" i="6"/>
  <c r="F198" i="6"/>
  <c r="E198" i="6"/>
  <c r="D198" i="6"/>
  <c r="C198" i="6"/>
  <c r="B198" i="6"/>
  <c r="G39" i="6"/>
  <c r="F39" i="6"/>
  <c r="E39" i="6"/>
  <c r="D39" i="6"/>
  <c r="C39" i="6"/>
  <c r="B39" i="6"/>
  <c r="J120" i="6"/>
  <c r="I120" i="6"/>
  <c r="H120" i="6"/>
  <c r="G120" i="6"/>
  <c r="F120" i="6"/>
  <c r="E120" i="6"/>
  <c r="D120" i="6"/>
  <c r="C120" i="6"/>
  <c r="B120" i="6"/>
  <c r="I159" i="6"/>
  <c r="H159" i="6"/>
  <c r="G159" i="6"/>
  <c r="F159" i="6"/>
  <c r="E159" i="6"/>
  <c r="D159" i="6"/>
  <c r="C159" i="6"/>
  <c r="B159" i="6"/>
  <c r="K80" i="6"/>
  <c r="J80" i="6"/>
  <c r="I80" i="6"/>
  <c r="H80" i="6"/>
  <c r="G80" i="6"/>
  <c r="F80" i="6"/>
  <c r="E80" i="6"/>
  <c r="D80" i="6"/>
  <c r="C80" i="6"/>
  <c r="B80" i="6"/>
  <c r="H38" i="6"/>
  <c r="K119" i="6"/>
  <c r="J158" i="6"/>
  <c r="L79" i="6"/>
  <c r="H37" i="6"/>
  <c r="K118" i="6"/>
  <c r="J157" i="6"/>
  <c r="L78" i="6"/>
  <c r="H36" i="6"/>
  <c r="K117" i="6"/>
  <c r="J156" i="6"/>
  <c r="L77" i="6"/>
  <c r="H35" i="6"/>
  <c r="K116" i="6"/>
  <c r="J155" i="6"/>
  <c r="L76" i="6"/>
  <c r="H34" i="6"/>
  <c r="K115" i="6"/>
  <c r="J154" i="6"/>
  <c r="L75" i="6"/>
  <c r="H33" i="6"/>
  <c r="K114" i="6"/>
  <c r="J153" i="6"/>
  <c r="L74" i="6"/>
  <c r="H32" i="6"/>
  <c r="K113" i="6"/>
  <c r="J152" i="6"/>
  <c r="L73" i="6"/>
  <c r="H31" i="6"/>
  <c r="K112" i="6"/>
  <c r="J151" i="6"/>
  <c r="L72" i="6"/>
  <c r="H30" i="6"/>
  <c r="K111" i="6"/>
  <c r="J150" i="6"/>
  <c r="L71" i="6"/>
  <c r="H29" i="6"/>
  <c r="K110" i="6"/>
  <c r="J149" i="6"/>
  <c r="L70" i="6"/>
  <c r="H28" i="6"/>
  <c r="K109" i="6"/>
  <c r="J148" i="6"/>
  <c r="L69" i="6"/>
  <c r="H27" i="6"/>
  <c r="K108" i="6"/>
  <c r="J147" i="6"/>
  <c r="L68" i="6"/>
  <c r="H26" i="6"/>
  <c r="K107" i="6"/>
  <c r="J146" i="6"/>
  <c r="L67" i="6"/>
  <c r="H25" i="6"/>
  <c r="K106" i="6"/>
  <c r="J145" i="6"/>
  <c r="L66" i="6"/>
  <c r="H24" i="6"/>
  <c r="K105" i="6"/>
  <c r="J144" i="6"/>
  <c r="L65" i="6"/>
  <c r="H23" i="6"/>
  <c r="K104" i="6"/>
  <c r="J143" i="6"/>
  <c r="L64" i="6"/>
  <c r="H18" i="6"/>
  <c r="K99" i="6"/>
  <c r="J138" i="6"/>
  <c r="L59" i="6"/>
  <c r="H17" i="6"/>
  <c r="K98" i="6"/>
  <c r="J137" i="6"/>
  <c r="L58" i="6"/>
  <c r="H16" i="6"/>
  <c r="K97" i="6"/>
  <c r="J136" i="6"/>
  <c r="L57" i="6"/>
  <c r="H15" i="6"/>
  <c r="K96" i="6"/>
  <c r="J135" i="6"/>
  <c r="L56" i="6"/>
  <c r="H14" i="6"/>
  <c r="K95" i="6"/>
  <c r="J134" i="6"/>
  <c r="L55" i="6"/>
  <c r="H13" i="6"/>
  <c r="K94" i="6"/>
  <c r="J133" i="6"/>
  <c r="L54" i="6"/>
  <c r="H12" i="6"/>
  <c r="K93" i="6"/>
  <c r="J132" i="6"/>
  <c r="L53" i="6"/>
  <c r="H11" i="6"/>
  <c r="K92" i="6"/>
  <c r="J131" i="6"/>
  <c r="L52" i="6"/>
  <c r="H10" i="6"/>
  <c r="K91" i="6"/>
  <c r="J130" i="6"/>
  <c r="L51" i="6"/>
  <c r="H9" i="6"/>
  <c r="K90" i="6"/>
  <c r="J129" i="6"/>
  <c r="L50" i="6"/>
  <c r="H8" i="6"/>
  <c r="K89" i="6"/>
  <c r="J128" i="6"/>
  <c r="L49" i="6"/>
  <c r="H7" i="6"/>
  <c r="K88" i="6"/>
  <c r="J127" i="6"/>
  <c r="L48" i="6"/>
  <c r="H6" i="6"/>
  <c r="K87" i="6"/>
  <c r="J126" i="6"/>
  <c r="L47" i="6"/>
  <c r="K120" i="6" l="1"/>
  <c r="M61" i="6"/>
  <c r="K121" i="6"/>
  <c r="G62" i="6"/>
  <c r="J140" i="6"/>
  <c r="H39" i="6"/>
  <c r="H40" i="6"/>
  <c r="K140" i="6"/>
  <c r="L101" i="6"/>
  <c r="I20" i="6"/>
  <c r="L179" i="6"/>
  <c r="K198" i="6"/>
  <c r="K179" i="6"/>
  <c r="K180" i="6" s="1"/>
  <c r="K199" i="6"/>
  <c r="L61" i="6"/>
  <c r="L62" i="6" s="1"/>
  <c r="H20" i="6"/>
  <c r="H21" i="6" s="1"/>
  <c r="J141" i="6"/>
  <c r="L80" i="6"/>
  <c r="J159" i="6"/>
  <c r="K101" i="6"/>
  <c r="K102" i="6" s="1"/>
  <c r="L81" i="6"/>
  <c r="J160" i="6"/>
</calcChain>
</file>

<file path=xl/sharedStrings.xml><?xml version="1.0" encoding="utf-8"?>
<sst xmlns="http://schemas.openxmlformats.org/spreadsheetml/2006/main" count="1321" uniqueCount="427">
  <si>
    <t>Element</t>
  </si>
  <si>
    <t>Li (ppm)</t>
  </si>
  <si>
    <t>Be (ppm)</t>
  </si>
  <si>
    <t>B (ppm)</t>
  </si>
  <si>
    <t>Na (ppm)</t>
  </si>
  <si>
    <t>P (ppm)</t>
  </si>
  <si>
    <t>K (ppm)</t>
  </si>
  <si>
    <t>Ca (ppm)</t>
  </si>
  <si>
    <t>Sc (ppm)</t>
  </si>
  <si>
    <t>Ti (ppm)</t>
  </si>
  <si>
    <t>Ga (ppm)</t>
  </si>
  <si>
    <t>Ge (ppm)</t>
  </si>
  <si>
    <t>Rb (ppm)</t>
  </si>
  <si>
    <t>Y (ppm)</t>
  </si>
  <si>
    <t>Nb (ppm)</t>
  </si>
  <si>
    <t>In (ppm)</t>
  </si>
  <si>
    <t>Sn (ppm)</t>
  </si>
  <si>
    <t>Cs (ppm)</t>
  </si>
  <si>
    <t>Ba (ppm)</t>
  </si>
  <si>
    <t>Ta (ppm)</t>
  </si>
  <si>
    <t>W (ppm)</t>
  </si>
  <si>
    <t>Tl</t>
  </si>
  <si>
    <t>Detection limits</t>
  </si>
  <si>
    <t>Sample ID</t>
  </si>
  <si>
    <t>10062201_2</t>
  </si>
  <si>
    <t>10062201_4</t>
  </si>
  <si>
    <t>10062201_5</t>
  </si>
  <si>
    <t>10062201_6</t>
  </si>
  <si>
    <t>10062201_7</t>
  </si>
  <si>
    <t>10062201_8</t>
  </si>
  <si>
    <t>10062201_10</t>
  </si>
  <si>
    <t xml:space="preserve">Average </t>
  </si>
  <si>
    <t>STDV</t>
  </si>
  <si>
    <t>10062202_1</t>
  </si>
  <si>
    <t>10062202_2</t>
  </si>
  <si>
    <t>10062202_3</t>
  </si>
  <si>
    <t>10062202_4</t>
  </si>
  <si>
    <t>10062202_5</t>
  </si>
  <si>
    <t>10062202_6</t>
  </si>
  <si>
    <t>10062202_7</t>
  </si>
  <si>
    <t>10062202_8</t>
  </si>
  <si>
    <t>10062202_9</t>
  </si>
  <si>
    <t>10062202_10</t>
  </si>
  <si>
    <t>10062203_1</t>
  </si>
  <si>
    <t>10062203_3</t>
  </si>
  <si>
    <t>10062203_4</t>
  </si>
  <si>
    <t>10062203_5</t>
  </si>
  <si>
    <t>10062203_6</t>
  </si>
  <si>
    <t>10062203_7</t>
  </si>
  <si>
    <t>10062203_8</t>
  </si>
  <si>
    <t>10062203_9</t>
  </si>
  <si>
    <t>10062203_10</t>
  </si>
  <si>
    <t>10062204_1</t>
  </si>
  <si>
    <t>10062204_2</t>
  </si>
  <si>
    <t>10062204_3</t>
  </si>
  <si>
    <t>10062204_4</t>
  </si>
  <si>
    <t>10062204_5</t>
  </si>
  <si>
    <t>10062204_6</t>
  </si>
  <si>
    <t>10062204_9</t>
  </si>
  <si>
    <t>10062204_10</t>
  </si>
  <si>
    <t>Sample number</t>
  </si>
  <si>
    <t>Mineral/rock type</t>
  </si>
  <si>
    <t>Pegmatite zone</t>
  </si>
  <si>
    <t>UTM zone</t>
  </si>
  <si>
    <t>East</t>
  </si>
  <si>
    <t>North</t>
  </si>
  <si>
    <t>Analyses</t>
  </si>
  <si>
    <t>Wall zone</t>
  </si>
  <si>
    <t>33W</t>
  </si>
  <si>
    <t>EPMA, LA-ICP-MS</t>
  </si>
  <si>
    <t>Intermediate zone</t>
  </si>
  <si>
    <t>Albite zone</t>
  </si>
  <si>
    <t>Black tourmaline</t>
  </si>
  <si>
    <t>Amphibolite</t>
  </si>
  <si>
    <t>Pegmatite host rock</t>
  </si>
  <si>
    <t>Whole rock: XRF, ICP-MS</t>
  </si>
  <si>
    <t>Banded gneiss</t>
  </si>
  <si>
    <t>Whole-rock: XRF, ICP-MS</t>
  </si>
  <si>
    <t>EPMA</t>
  </si>
  <si>
    <t>Quartz</t>
  </si>
  <si>
    <t>LA-ICP-MS</t>
  </si>
  <si>
    <t xml:space="preserve">Quartz </t>
  </si>
  <si>
    <t>Upper wall zone</t>
  </si>
  <si>
    <t>Core zone</t>
  </si>
  <si>
    <t>Bulk sample albite zone</t>
  </si>
  <si>
    <t>Bulk sample wall zone, 0.5 m below upper contact</t>
  </si>
  <si>
    <t>Bulk sample intermediate zone, 4 m below upper contact</t>
  </si>
  <si>
    <t>Lower wall zone</t>
  </si>
  <si>
    <t xml:space="preserve">Quartz from massive quartz-muscovite domain </t>
  </si>
  <si>
    <t>Albite</t>
  </si>
  <si>
    <t>Zoned tourmaline: 20162c – black core, 20162i – pink intermediate zone, 20162m – green margin</t>
  </si>
  <si>
    <t>Contact core zone with albite zone</t>
  </si>
  <si>
    <t>Zoned tourmaline: 20324c – pink core, 20324m – green margin</t>
  </si>
  <si>
    <t>Zoned tourmaline with pink core (43643a-c), green margin (43643a-m)</t>
  </si>
  <si>
    <t>43643b</t>
  </si>
  <si>
    <t>10062202</t>
  </si>
  <si>
    <t>Supplementary Material Table SM1. List of samples collected at the Ågskardet locality in Meløy, Norway, and analyzed in the frame of this study. Samples 20162, 20324, 26560, 43643a, and 43643b are from the collection of the Natural History Museum, University of Oslo.</t>
  </si>
  <si>
    <t>Pegmatite wall zone</t>
  </si>
  <si>
    <t>Pegmatite intermediate zone</t>
  </si>
  <si>
    <t>Pegmatite albite zone</t>
  </si>
  <si>
    <t>LOD</t>
  </si>
  <si>
    <r>
      <t>SiO</t>
    </r>
    <r>
      <rPr>
        <vertAlign val="subscript"/>
        <sz val="9"/>
        <color rgb="FF000000"/>
        <rFont val="Times New Roman"/>
        <family val="1"/>
      </rPr>
      <t>2</t>
    </r>
  </si>
  <si>
    <r>
      <t>Al</t>
    </r>
    <r>
      <rPr>
        <vertAlign val="subscript"/>
        <sz val="9"/>
        <color rgb="FF000000"/>
        <rFont val="Times New Roman"/>
        <family val="1"/>
      </rPr>
      <t>2</t>
    </r>
    <r>
      <rPr>
        <sz val="9"/>
        <color rgb="FF000000"/>
        <rFont val="Times New Roman"/>
        <family val="1"/>
      </rPr>
      <t>O</t>
    </r>
    <r>
      <rPr>
        <vertAlign val="subscript"/>
        <sz val="9"/>
        <color rgb="FF000000"/>
        <rFont val="Times New Roman"/>
        <family val="1"/>
      </rPr>
      <t>3</t>
    </r>
  </si>
  <si>
    <r>
      <t>TiO</t>
    </r>
    <r>
      <rPr>
        <vertAlign val="subscript"/>
        <sz val="9"/>
        <color rgb="FF000000"/>
        <rFont val="Times New Roman"/>
        <family val="1"/>
      </rPr>
      <t>2</t>
    </r>
  </si>
  <si>
    <r>
      <t>Fe</t>
    </r>
    <r>
      <rPr>
        <vertAlign val="subscript"/>
        <sz val="9"/>
        <color rgb="FF000000"/>
        <rFont val="Times New Roman"/>
        <family val="1"/>
      </rPr>
      <t>2</t>
    </r>
    <r>
      <rPr>
        <sz val="9"/>
        <color rgb="FF000000"/>
        <rFont val="Times New Roman"/>
        <family val="1"/>
      </rPr>
      <t>O</t>
    </r>
    <r>
      <rPr>
        <vertAlign val="subscript"/>
        <sz val="9"/>
        <color rgb="FF000000"/>
        <rFont val="Times New Roman"/>
        <family val="1"/>
      </rPr>
      <t>3</t>
    </r>
  </si>
  <si>
    <t>MnO</t>
  </si>
  <si>
    <t>MgO</t>
  </si>
  <si>
    <t>&lt;0.01</t>
  </si>
  <si>
    <t>CaO</t>
  </si>
  <si>
    <r>
      <t>Na</t>
    </r>
    <r>
      <rPr>
        <vertAlign val="subscript"/>
        <sz val="9"/>
        <color rgb="FF000000"/>
        <rFont val="Times New Roman"/>
        <family val="1"/>
      </rPr>
      <t>2</t>
    </r>
    <r>
      <rPr>
        <sz val="9"/>
        <color rgb="FF000000"/>
        <rFont val="Times New Roman"/>
        <family val="1"/>
      </rPr>
      <t>O</t>
    </r>
  </si>
  <si>
    <r>
      <t>K</t>
    </r>
    <r>
      <rPr>
        <vertAlign val="subscript"/>
        <sz val="9"/>
        <color rgb="FF000000"/>
        <rFont val="Times New Roman"/>
        <family val="1"/>
      </rPr>
      <t>2</t>
    </r>
    <r>
      <rPr>
        <sz val="9"/>
        <color rgb="FF000000"/>
        <rFont val="Times New Roman"/>
        <family val="1"/>
      </rPr>
      <t>O</t>
    </r>
  </si>
  <si>
    <r>
      <t>P</t>
    </r>
    <r>
      <rPr>
        <vertAlign val="subscript"/>
        <sz val="9"/>
        <color rgb="FF000000"/>
        <rFont val="Times New Roman"/>
        <family val="1"/>
      </rPr>
      <t>2</t>
    </r>
    <r>
      <rPr>
        <sz val="9"/>
        <color rgb="FF000000"/>
        <rFont val="Times New Roman"/>
        <family val="1"/>
      </rPr>
      <t>O</t>
    </r>
    <r>
      <rPr>
        <vertAlign val="subscript"/>
        <sz val="9"/>
        <color rgb="FF000000"/>
        <rFont val="Times New Roman"/>
        <family val="1"/>
      </rPr>
      <t>5</t>
    </r>
  </si>
  <si>
    <t>F</t>
  </si>
  <si>
    <t>F - O</t>
  </si>
  <si>
    <t>LOI</t>
  </si>
  <si>
    <t>Total</t>
  </si>
  <si>
    <t>B</t>
  </si>
  <si>
    <t>&lt;10</t>
  </si>
  <si>
    <t>Ba</t>
  </si>
  <si>
    <t>Be</t>
  </si>
  <si>
    <t>Co</t>
  </si>
  <si>
    <t>Cs</t>
  </si>
  <si>
    <t>Ga</t>
  </si>
  <si>
    <t>Ge</t>
  </si>
  <si>
    <t>Hf</t>
  </si>
  <si>
    <t>Li</t>
  </si>
  <si>
    <t>&lt;15</t>
  </si>
  <si>
    <t>Mo</t>
  </si>
  <si>
    <t>&lt;1</t>
  </si>
  <si>
    <t>Nb</t>
  </si>
  <si>
    <t>Rb</t>
  </si>
  <si>
    <t>Sc</t>
  </si>
  <si>
    <t>Sn</t>
  </si>
  <si>
    <t>Sr</t>
  </si>
  <si>
    <t>Ta</t>
  </si>
  <si>
    <t>Th</t>
  </si>
  <si>
    <t>U</t>
  </si>
  <si>
    <t>V</t>
  </si>
  <si>
    <t>&lt;5</t>
  </si>
  <si>
    <t>W</t>
  </si>
  <si>
    <t>&lt;0.7</t>
  </si>
  <si>
    <t>Y</t>
  </si>
  <si>
    <t>Zr</t>
  </si>
  <si>
    <t>La</t>
  </si>
  <si>
    <t>Ce</t>
  </si>
  <si>
    <t>Pr</t>
  </si>
  <si>
    <t>Nd</t>
  </si>
  <si>
    <t>Sm</t>
  </si>
  <si>
    <t>Eu</t>
  </si>
  <si>
    <t>&lt;0.05</t>
  </si>
  <si>
    <t>Gd</t>
  </si>
  <si>
    <t>Tb</t>
  </si>
  <si>
    <t>&lt;0.1</t>
  </si>
  <si>
    <t>Dy</t>
  </si>
  <si>
    <t>Ho</t>
  </si>
  <si>
    <t>Er</t>
  </si>
  <si>
    <t>Tm</t>
  </si>
  <si>
    <t>Yb</t>
  </si>
  <si>
    <t>Lu</t>
  </si>
  <si>
    <t>Major elements (wt%)</t>
  </si>
  <si>
    <t>Trace elements (ppm)</t>
  </si>
  <si>
    <t>Supplementary Material Table SM2. Whole rock analysis of the Ågskardet pegmatite and its host rocks. LOD - limits of detection.</t>
  </si>
  <si>
    <t>n.d.</t>
  </si>
  <si>
    <t>&lt;20</t>
  </si>
  <si>
    <t xml:space="preserve">Supplementary Material Table SM3. Trace element contents in quartz from different zones of the Ågskardet pegmatite. </t>
  </si>
  <si>
    <t>Isotope used for calibration</t>
  </si>
  <si>
    <t>Sr (ppm)</t>
  </si>
  <si>
    <t>Al (ppm)</t>
  </si>
  <si>
    <t>Quartz upper wall zone (17062307)</t>
  </si>
  <si>
    <t>17062307_1</t>
  </si>
  <si>
    <t>17062307_2</t>
  </si>
  <si>
    <t>Quartz lower wall zone (17062317)</t>
  </si>
  <si>
    <t>17062317_1</t>
  </si>
  <si>
    <t>17062317_2</t>
  </si>
  <si>
    <t>Quartz intermediate zone (17062304)</t>
  </si>
  <si>
    <t>17062304_1</t>
  </si>
  <si>
    <t>17062304_2</t>
  </si>
  <si>
    <t>Quartz of quartz-muscovite domain in intermediate zone (17062322)</t>
  </si>
  <si>
    <t>17062322-1</t>
  </si>
  <si>
    <t>17062322-2</t>
  </si>
  <si>
    <t>17062314_1</t>
  </si>
  <si>
    <t>17062314_2</t>
  </si>
  <si>
    <t>17062309_1</t>
  </si>
  <si>
    <t>17062309_2</t>
  </si>
  <si>
    <t>Quartz core zone (17062314)</t>
  </si>
  <si>
    <t>Quartz albite zone (17062309)</t>
  </si>
  <si>
    <t>Plagioclase, 4 m below upper contact</t>
  </si>
  <si>
    <t>K-feldspar megacryst 80 cm</t>
  </si>
  <si>
    <t>17062306</t>
  </si>
  <si>
    <t>K-feldspar, 4 m below upper contact</t>
  </si>
  <si>
    <t>K-feldspar megacryst</t>
  </si>
  <si>
    <t xml:space="preserve">1 / 1 . </t>
  </si>
  <si>
    <t xml:space="preserve">2 / 1 . </t>
  </si>
  <si>
    <t xml:space="preserve">3 / 1 . </t>
  </si>
  <si>
    <t xml:space="preserve">4 / 1 . </t>
  </si>
  <si>
    <t xml:space="preserve">5 / 1 . </t>
  </si>
  <si>
    <t xml:space="preserve">6 / 1 . </t>
  </si>
  <si>
    <t xml:space="preserve">7 / 1 . </t>
  </si>
  <si>
    <t xml:space="preserve">8 / 1 . </t>
  </si>
  <si>
    <t xml:space="preserve">9 / 1 . </t>
  </si>
  <si>
    <t xml:space="preserve">10 / 1 . </t>
  </si>
  <si>
    <t xml:space="preserve">11 / 1 . </t>
  </si>
  <si>
    <t xml:space="preserve">12 / 1 . </t>
  </si>
  <si>
    <t xml:space="preserve">13 / 1 . </t>
  </si>
  <si>
    <t xml:space="preserve">14 / 1 . </t>
  </si>
  <si>
    <t xml:space="preserve">15 / 1 . </t>
  </si>
  <si>
    <t xml:space="preserve">16 / 1 . </t>
  </si>
  <si>
    <t xml:space="preserve">17 / 1 . </t>
  </si>
  <si>
    <t xml:space="preserve">18 / 1 . </t>
  </si>
  <si>
    <t xml:space="preserve">19 / 1 . </t>
  </si>
  <si>
    <t xml:space="preserve">20 / 1 . </t>
  </si>
  <si>
    <t xml:space="preserve">21 / 1 . </t>
  </si>
  <si>
    <t xml:space="preserve">23 / 1 . </t>
  </si>
  <si>
    <t xml:space="preserve">24 / 1 . </t>
  </si>
  <si>
    <t xml:space="preserve">25 / 1 . </t>
  </si>
  <si>
    <t xml:space="preserve">26 / 1 . </t>
  </si>
  <si>
    <t xml:space="preserve">27 / 1 . </t>
  </si>
  <si>
    <t xml:space="preserve">28 / 1 . </t>
  </si>
  <si>
    <t xml:space="preserve">29 / 1 . </t>
  </si>
  <si>
    <t xml:space="preserve">30 / 1 . </t>
  </si>
  <si>
    <t xml:space="preserve">31 / 1 . </t>
  </si>
  <si>
    <t xml:space="preserve">32 / 1 . </t>
  </si>
  <si>
    <t xml:space="preserve">33 / 1 . </t>
  </si>
  <si>
    <t xml:space="preserve">34 / 1 . </t>
  </si>
  <si>
    <t xml:space="preserve">35 / 1 . </t>
  </si>
  <si>
    <t xml:space="preserve">36 / 1 . </t>
  </si>
  <si>
    <t xml:space="preserve">48 / 1 . </t>
  </si>
  <si>
    <t xml:space="preserve">49 / 1 . </t>
  </si>
  <si>
    <t xml:space="preserve">50 / 1 . </t>
  </si>
  <si>
    <t xml:space="preserve">51 / 1 . </t>
  </si>
  <si>
    <t xml:space="preserve">52 / 1 . </t>
  </si>
  <si>
    <t xml:space="preserve">53 / 1 . </t>
  </si>
  <si>
    <t xml:space="preserve">54 / 1 . </t>
  </si>
  <si>
    <t xml:space="preserve">57 / 1 . </t>
  </si>
  <si>
    <t xml:space="preserve">56 / 1 . </t>
  </si>
  <si>
    <t>FeO</t>
  </si>
  <si>
    <t xml:space="preserve">F </t>
  </si>
  <si>
    <t>-O=F</t>
  </si>
  <si>
    <t>Si</t>
  </si>
  <si>
    <t>Ti</t>
  </si>
  <si>
    <t>Al(IV)</t>
  </si>
  <si>
    <t>Al(VI)</t>
  </si>
  <si>
    <t>Fe(II)</t>
  </si>
  <si>
    <t>Mn</t>
  </si>
  <si>
    <t>Mg</t>
  </si>
  <si>
    <t>Ca</t>
  </si>
  <si>
    <t>Na</t>
  </si>
  <si>
    <t>K</t>
  </si>
  <si>
    <t>OH</t>
  </si>
  <si>
    <t>sum</t>
  </si>
  <si>
    <t>mgli</t>
  </si>
  <si>
    <t>feal</t>
  </si>
  <si>
    <t>Average</t>
  </si>
  <si>
    <t>Analysis nr.</t>
  </si>
  <si>
    <t>Atoms per formula unit (apfu)</t>
  </si>
  <si>
    <t>Major elements (wt.%)</t>
  </si>
  <si>
    <t>STDEV</t>
  </si>
  <si>
    <r>
      <t>SiO</t>
    </r>
    <r>
      <rPr>
        <vertAlign val="subscript"/>
        <sz val="10"/>
        <color theme="1"/>
        <rFont val="Times New Roman"/>
        <family val="1"/>
      </rPr>
      <t>2</t>
    </r>
  </si>
  <si>
    <r>
      <t>TiO</t>
    </r>
    <r>
      <rPr>
        <vertAlign val="subscript"/>
        <sz val="10"/>
        <color theme="1"/>
        <rFont val="Times New Roman"/>
        <family val="1"/>
      </rPr>
      <t>2</t>
    </r>
  </si>
  <si>
    <r>
      <t>Al</t>
    </r>
    <r>
      <rPr>
        <vertAlign val="subscript"/>
        <sz val="10"/>
        <color theme="1"/>
        <rFont val="Times New Roman"/>
        <family val="1"/>
      </rPr>
      <t>2</t>
    </r>
    <r>
      <rPr>
        <sz val="10"/>
        <color theme="1"/>
        <rFont val="Times New Roman"/>
        <family val="1"/>
      </rPr>
      <t>O</t>
    </r>
    <r>
      <rPr>
        <vertAlign val="subscript"/>
        <sz val="10"/>
        <color theme="1"/>
        <rFont val="Times New Roman"/>
        <family val="1"/>
      </rPr>
      <t>3</t>
    </r>
  </si>
  <si>
    <r>
      <t>Na</t>
    </r>
    <r>
      <rPr>
        <vertAlign val="subscript"/>
        <sz val="10"/>
        <color theme="1"/>
        <rFont val="Times New Roman"/>
        <family val="1"/>
      </rPr>
      <t>2</t>
    </r>
    <r>
      <rPr>
        <sz val="10"/>
        <color theme="1"/>
        <rFont val="Times New Roman"/>
        <family val="1"/>
      </rPr>
      <t>O</t>
    </r>
  </si>
  <si>
    <r>
      <t>K</t>
    </r>
    <r>
      <rPr>
        <vertAlign val="subscript"/>
        <sz val="10"/>
        <color theme="1"/>
        <rFont val="Times New Roman"/>
        <family val="1"/>
      </rPr>
      <t>2</t>
    </r>
    <r>
      <rPr>
        <sz val="10"/>
        <color theme="1"/>
        <rFont val="Times New Roman"/>
        <family val="1"/>
      </rPr>
      <t>O</t>
    </r>
  </si>
  <si>
    <r>
      <t>Cr</t>
    </r>
    <r>
      <rPr>
        <vertAlign val="subscript"/>
        <sz val="10"/>
        <color theme="1"/>
        <rFont val="Times New Roman"/>
        <family val="1"/>
      </rPr>
      <t>2</t>
    </r>
    <r>
      <rPr>
        <sz val="10"/>
        <color theme="1"/>
        <rFont val="Times New Roman"/>
        <family val="1"/>
      </rPr>
      <t>O</t>
    </r>
    <r>
      <rPr>
        <vertAlign val="subscript"/>
        <sz val="10"/>
        <color theme="1"/>
        <rFont val="Times New Roman"/>
        <family val="1"/>
      </rPr>
      <t>3</t>
    </r>
  </si>
  <si>
    <r>
      <t>Rb</t>
    </r>
    <r>
      <rPr>
        <vertAlign val="subscript"/>
        <sz val="10"/>
        <color theme="1"/>
        <rFont val="Times New Roman"/>
        <family val="1"/>
      </rPr>
      <t>2</t>
    </r>
    <r>
      <rPr>
        <sz val="10"/>
        <color theme="1"/>
        <rFont val="Times New Roman"/>
        <family val="1"/>
      </rPr>
      <t>O</t>
    </r>
  </si>
  <si>
    <r>
      <t>Cs</t>
    </r>
    <r>
      <rPr>
        <vertAlign val="subscript"/>
        <sz val="10"/>
        <color theme="1"/>
        <rFont val="Times New Roman"/>
        <family val="1"/>
      </rPr>
      <t>2</t>
    </r>
    <r>
      <rPr>
        <sz val="10"/>
        <color theme="1"/>
        <rFont val="Times New Roman"/>
        <family val="1"/>
      </rPr>
      <t>O</t>
    </r>
  </si>
  <si>
    <r>
      <t>H</t>
    </r>
    <r>
      <rPr>
        <vertAlign val="subscript"/>
        <sz val="10"/>
        <color theme="1"/>
        <rFont val="Times New Roman"/>
        <family val="1"/>
      </rPr>
      <t>2</t>
    </r>
    <r>
      <rPr>
        <sz val="10"/>
        <color theme="1"/>
        <rFont val="Times New Roman"/>
        <family val="1"/>
      </rPr>
      <t>O</t>
    </r>
  </si>
  <si>
    <t>Sample</t>
  </si>
  <si>
    <t>20162m</t>
  </si>
  <si>
    <t>20324c</t>
  </si>
  <si>
    <t>20324m</t>
  </si>
  <si>
    <t>10062207t</t>
  </si>
  <si>
    <t>Supplementary Material Table SM6. LA-ICP-MS data of mica trace element analysis.</t>
  </si>
  <si>
    <t>Mg (ppm)</t>
  </si>
  <si>
    <t>V (ppm)</t>
  </si>
  <si>
    <t>Cr (ppm)</t>
  </si>
  <si>
    <t>Mn (ppm)</t>
  </si>
  <si>
    <t>Co (ppm)</t>
  </si>
  <si>
    <t>Ni (ppm)</t>
  </si>
  <si>
    <t>Cu (ppm)</t>
  </si>
  <si>
    <t>Zn (ppm)</t>
  </si>
  <si>
    <t>Zr (ppm)</t>
  </si>
  <si>
    <t>Mo (ppm)</t>
  </si>
  <si>
    <t>Sb (ppm)</t>
  </si>
  <si>
    <t>La (ppm)</t>
  </si>
  <si>
    <t>Ce (ppm)</t>
  </si>
  <si>
    <t>Pr (ppm)</t>
  </si>
  <si>
    <t>Nd (ppm)</t>
  </si>
  <si>
    <t>Sm (ppm)</t>
  </si>
  <si>
    <t>Eu (ppm)</t>
  </si>
  <si>
    <t>Gd (ppm)</t>
  </si>
  <si>
    <t>Lu (ppm)</t>
  </si>
  <si>
    <t>Pb (ppm)</t>
  </si>
  <si>
    <t>Th (ppm)</t>
  </si>
  <si>
    <t>U (ppm)</t>
  </si>
  <si>
    <t>Zoned tourmaline (20162) with black core ©, pink intermediate zone (i) and green margin (m), contact core zone with albite zone</t>
  </si>
  <si>
    <t>Zoned tourmaline (20324) with pink core (c) and green margin (m), albite zone</t>
  </si>
  <si>
    <t>Zoned tourmaline (43643a) with pink core (c) and green margin (m), albite zone</t>
  </si>
  <si>
    <t>Green tourmaline (43643b), albite zone</t>
  </si>
  <si>
    <t>Black tourmaline (10062207)</t>
  </si>
  <si>
    <t>Green margin</t>
  </si>
  <si>
    <t>Green</t>
  </si>
  <si>
    <t>Black</t>
  </si>
  <si>
    <t>average</t>
  </si>
  <si>
    <t>precision</t>
  </si>
  <si>
    <t xml:space="preserve">22 / 1 . </t>
  </si>
  <si>
    <t xml:space="preserve">37 / 1 . </t>
  </si>
  <si>
    <t xml:space="preserve">38 / 1 . </t>
  </si>
  <si>
    <t xml:space="preserve">39 / 1 . </t>
  </si>
  <si>
    <t xml:space="preserve">40 / 1 . </t>
  </si>
  <si>
    <t xml:space="preserve">41 / 1 . </t>
  </si>
  <si>
    <t xml:space="preserve">42 / 1 . </t>
  </si>
  <si>
    <t xml:space="preserve">43 / 1 . </t>
  </si>
  <si>
    <t xml:space="preserve">44 / 1 . </t>
  </si>
  <si>
    <t xml:space="preserve">45 / 1 . </t>
  </si>
  <si>
    <t xml:space="preserve">46 / 1 . </t>
  </si>
  <si>
    <t xml:space="preserve">47 / 1 . </t>
  </si>
  <si>
    <t xml:space="preserve">55 / 1 . </t>
  </si>
  <si>
    <t xml:space="preserve">58 / 1 . </t>
  </si>
  <si>
    <t xml:space="preserve">59 / 1 . </t>
  </si>
  <si>
    <t xml:space="preserve">60 / 1 . </t>
  </si>
  <si>
    <t xml:space="preserve">61 / 1 . </t>
  </si>
  <si>
    <t xml:space="preserve">62 / 1 . </t>
  </si>
  <si>
    <t xml:space="preserve">63 / 1 . </t>
  </si>
  <si>
    <t xml:space="preserve">64 / 1 . </t>
  </si>
  <si>
    <t xml:space="preserve">65 / 1 . </t>
  </si>
  <si>
    <t xml:space="preserve">66 / 1 . </t>
  </si>
  <si>
    <t>O=F (-)</t>
  </si>
  <si>
    <t>Al</t>
  </si>
  <si>
    <t>R1</t>
  </si>
  <si>
    <t>R2</t>
  </si>
  <si>
    <t>R3</t>
  </si>
  <si>
    <t>R1+R2</t>
  </si>
  <si>
    <t>Fe/Fe+Mg</t>
  </si>
  <si>
    <t>YAl</t>
  </si>
  <si>
    <t>Xvac</t>
  </si>
  <si>
    <t>Pink core</t>
  </si>
  <si>
    <t>Black core</t>
  </si>
  <si>
    <t>Pink intermediate zone</t>
  </si>
  <si>
    <r>
      <t>Fe</t>
    </r>
    <r>
      <rPr>
        <vertAlign val="subscript"/>
        <sz val="10"/>
        <color theme="1"/>
        <rFont val="Times New Roman"/>
        <family val="1"/>
      </rPr>
      <t>2</t>
    </r>
    <r>
      <rPr>
        <sz val="10"/>
        <color theme="1"/>
        <rFont val="Times New Roman"/>
        <family val="1"/>
      </rPr>
      <t>O</t>
    </r>
    <r>
      <rPr>
        <vertAlign val="subscript"/>
        <sz val="10"/>
        <color theme="1"/>
        <rFont val="Times New Roman"/>
        <family val="1"/>
      </rPr>
      <t>3</t>
    </r>
  </si>
  <si>
    <r>
      <t>B</t>
    </r>
    <r>
      <rPr>
        <vertAlign val="subscript"/>
        <sz val="10"/>
        <color theme="1"/>
        <rFont val="Times New Roman"/>
        <family val="1"/>
      </rPr>
      <t>2</t>
    </r>
    <r>
      <rPr>
        <sz val="10"/>
        <color theme="1"/>
        <rFont val="Times New Roman"/>
        <family val="1"/>
      </rPr>
      <t>O</t>
    </r>
    <r>
      <rPr>
        <vertAlign val="subscript"/>
        <sz val="10"/>
        <color theme="1"/>
        <rFont val="Times New Roman"/>
        <family val="1"/>
      </rPr>
      <t>3</t>
    </r>
  </si>
  <si>
    <r>
      <t>Li</t>
    </r>
    <r>
      <rPr>
        <vertAlign val="subscript"/>
        <sz val="10"/>
        <color theme="1"/>
        <rFont val="Times New Roman"/>
        <family val="1"/>
      </rPr>
      <t>2</t>
    </r>
    <r>
      <rPr>
        <sz val="10"/>
        <color theme="1"/>
        <rFont val="Times New Roman"/>
        <family val="1"/>
      </rPr>
      <t>O</t>
    </r>
  </si>
  <si>
    <r>
      <t>Fe</t>
    </r>
    <r>
      <rPr>
        <vertAlign val="superscript"/>
        <sz val="10"/>
        <color theme="1"/>
        <rFont val="Times New Roman"/>
        <family val="1"/>
      </rPr>
      <t>3+</t>
    </r>
  </si>
  <si>
    <r>
      <t>Fe</t>
    </r>
    <r>
      <rPr>
        <vertAlign val="superscript"/>
        <sz val="10"/>
        <color theme="1"/>
        <rFont val="Times New Roman"/>
        <family val="1"/>
      </rPr>
      <t>2+</t>
    </r>
  </si>
  <si>
    <t>Colour</t>
  </si>
  <si>
    <t>Atoms per formular unit (apfu)</t>
  </si>
  <si>
    <t>Green tourmaline</t>
  </si>
  <si>
    <t>Zoned tourmaline (20162) with black core (c) , pink intermediate zone (i), and green margin (m), contact core zone with albite zone</t>
  </si>
  <si>
    <t>Black tourmaline (10062207), intermediate zone</t>
  </si>
  <si>
    <t>Supplementary Material Table SM7. EPMA analysis of tourmaline. STDEV - standard deviation.</t>
  </si>
  <si>
    <t>Plagioclase wall zone, 0.1 m from upper contact</t>
  </si>
  <si>
    <t>17062303</t>
  </si>
  <si>
    <t>431103</t>
  </si>
  <si>
    <t>7401818</t>
  </si>
  <si>
    <t>Plagioclase 0.4 m from contact</t>
  </si>
  <si>
    <t>Plagioclase (17062315), upper wall zone, 0.1 m from upper contact</t>
  </si>
  <si>
    <t>Plagioclase (17062316), lower wall zone, 0.4 m from contact</t>
  </si>
  <si>
    <t>Plagioclase (17062305), intermediate zone</t>
  </si>
  <si>
    <t>Albite (17062303), core zone</t>
  </si>
  <si>
    <t>Albite (17062323), albite zone</t>
  </si>
  <si>
    <t xml:space="preserve">Analysis nr. </t>
  </si>
  <si>
    <t xml:space="preserve">67 / 1 . </t>
  </si>
  <si>
    <t xml:space="preserve">68 / 1 . </t>
  </si>
  <si>
    <t xml:space="preserve">69 / 1 . </t>
  </si>
  <si>
    <t xml:space="preserve">70 / 1 . </t>
  </si>
  <si>
    <t xml:space="preserve">71 / 1 . </t>
  </si>
  <si>
    <t xml:space="preserve">72 / 1 . </t>
  </si>
  <si>
    <t>BaO</t>
  </si>
  <si>
    <t>SrO</t>
  </si>
  <si>
    <t>An</t>
  </si>
  <si>
    <t>Ab</t>
  </si>
  <si>
    <t>Or</t>
  </si>
  <si>
    <t>Supplementary Material Table SM3. EPMA analysis of feldspar. STDEV - standard deviation</t>
  </si>
  <si>
    <t>Endmember components (mol.%)</t>
  </si>
  <si>
    <t>Supplementary Material Table SM8. LA-ICP-MS data of tourmaline trace element analysis.</t>
  </si>
  <si>
    <t>Average all wall zone samples (17062307, 17062317)</t>
  </si>
  <si>
    <t>Average all intermediate zone samples (17062304, 17062322)</t>
  </si>
  <si>
    <t>max</t>
  </si>
  <si>
    <t>min</t>
  </si>
  <si>
    <t>Calculated quartz crystallization temperatures applying the Ti-in-quartz geothermobarometer according to Huang and Audetat (2012)</t>
  </si>
  <si>
    <t>Pressure (kbar)</t>
  </si>
  <si>
    <t>Ti content in quartz</t>
  </si>
  <si>
    <r>
      <t>Ti activity aTiO</t>
    </r>
    <r>
      <rPr>
        <vertAlign val="subscript"/>
        <sz val="10"/>
        <color rgb="FF000000"/>
        <rFont val="Times New Roman"/>
        <family val="1"/>
      </rPr>
      <t>2</t>
    </r>
    <r>
      <rPr>
        <sz val="10"/>
        <color rgb="FF000000"/>
        <rFont val="Times New Roman"/>
        <family val="1"/>
      </rPr>
      <t xml:space="preserve"> = 1</t>
    </r>
  </si>
  <si>
    <t>Temperature</t>
  </si>
  <si>
    <r>
      <t>Li</t>
    </r>
    <r>
      <rPr>
        <vertAlign val="subscript"/>
        <sz val="10"/>
        <color theme="1"/>
        <rFont val="Times New Roman"/>
        <family val="1"/>
      </rPr>
      <t>2</t>
    </r>
    <r>
      <rPr>
        <sz val="10"/>
        <color theme="1"/>
        <rFont val="Times New Roman"/>
        <family val="1"/>
      </rPr>
      <t>O</t>
    </r>
    <r>
      <rPr>
        <vertAlign val="subscript"/>
        <sz val="10"/>
        <color theme="1"/>
        <rFont val="Times New Roman"/>
        <family val="1"/>
      </rPr>
      <t>calc</t>
    </r>
  </si>
  <si>
    <r>
      <t>Supplementary Material Table SM5. EPMA analysis of mica. Li</t>
    </r>
    <r>
      <rPr>
        <vertAlign val="subscript"/>
        <sz val="12"/>
        <color theme="1"/>
        <rFont val="Times New Roman"/>
        <family val="1"/>
      </rPr>
      <t>2</t>
    </r>
    <r>
      <rPr>
        <sz val="12"/>
        <color theme="1"/>
        <rFont val="Times New Roman"/>
        <family val="1"/>
      </rPr>
      <t>O contents were calculated according to the relationship Li</t>
    </r>
    <r>
      <rPr>
        <vertAlign val="subscript"/>
        <sz val="12"/>
        <color theme="1"/>
        <rFont val="Times New Roman"/>
        <family val="1"/>
      </rPr>
      <t>2</t>
    </r>
    <r>
      <rPr>
        <sz val="12"/>
        <color theme="1"/>
        <rFont val="Times New Roman"/>
        <family val="1"/>
      </rPr>
      <t xml:space="preserve">O = 0.782 · F + 0.013 according to Van Lichtervelde </t>
    </r>
    <r>
      <rPr>
        <i/>
        <sz val="12"/>
        <color theme="1"/>
        <rFont val="Times New Roman"/>
        <family val="1"/>
      </rPr>
      <t>et al.</t>
    </r>
    <r>
      <rPr>
        <sz val="12"/>
        <color theme="1"/>
        <rFont val="Times New Roman"/>
        <family val="1"/>
      </rPr>
      <t xml:space="preserve"> (2008). STDEV - standard deviation</t>
    </r>
  </si>
  <si>
    <t>Muscovite - wall zone (10062202)</t>
  </si>
  <si>
    <t>Muscovite - intermediate zone (sample 10062203)</t>
  </si>
  <si>
    <t>NHM20162</t>
  </si>
  <si>
    <t>NHM20324</t>
  </si>
  <si>
    <t>NHM26560</t>
  </si>
  <si>
    <t>NHM43643a</t>
  </si>
  <si>
    <t>NHM43643b</t>
  </si>
  <si>
    <t>NHM collection</t>
  </si>
  <si>
    <t>Muscovite - core zone (NHM26560)</t>
  </si>
  <si>
    <t>NHM26560_2</t>
  </si>
  <si>
    <t>NHM26560_3</t>
  </si>
  <si>
    <t>NHM26560_4</t>
  </si>
  <si>
    <t>NHM26560_5</t>
  </si>
  <si>
    <t>NHM26560_6</t>
  </si>
  <si>
    <t>NHM26560_7</t>
  </si>
  <si>
    <t>NHM26560_8</t>
  </si>
  <si>
    <t>NHM26560_9</t>
  </si>
  <si>
    <t>NHM26560_10</t>
  </si>
  <si>
    <t>NHM20162c</t>
  </si>
  <si>
    <t>NHM20162i</t>
  </si>
  <si>
    <t>NHM43643a-c</t>
  </si>
  <si>
    <t>NHM43643a-m</t>
  </si>
  <si>
    <t>NHM20162m</t>
  </si>
  <si>
    <t>NHM20324c</t>
  </si>
  <si>
    <t>NHM20324m</t>
  </si>
  <si>
    <t>NHM43643a_m</t>
  </si>
  <si>
    <t>NHM43643a_c</t>
  </si>
  <si>
    <t>Siderophyllite</t>
  </si>
  <si>
    <t>Silvery muscovite</t>
  </si>
  <si>
    <t>Greenish muscovite</t>
  </si>
  <si>
    <t>Pinkish polylithionite</t>
  </si>
  <si>
    <t>Zoned green to pink muscovite</t>
  </si>
  <si>
    <t>K-feldspar (17062306), intermediate zone</t>
  </si>
  <si>
    <t>K-feldspar (17062308), core zone</t>
  </si>
  <si>
    <t>K-feldspar (17062318), core zone</t>
  </si>
  <si>
    <t>Siderophyllite - wall zone (sample 10062201)</t>
  </si>
  <si>
    <t>Polylithionite - albite zone (10062204)</t>
  </si>
  <si>
    <t>Siderophyllite wall zone (10062201)</t>
  </si>
  <si>
    <t>Muscovite wall zone (10062202)</t>
  </si>
  <si>
    <t>Muscovite intermediate zone (10062203)</t>
  </si>
  <si>
    <t>Muscovite core zone (26560)</t>
  </si>
  <si>
    <t>Polylithionite albite zone (10062204)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</si>
</sst>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000"/>
    <numFmt numFmtId="166" formatCode="0.0"/>
  </numFmts>
  <fonts count="21" x14ac:knownFonts="1">
    <font>
      <sz val="11"/>
      <color theme="1"/>
      <name val="Calibri"/>
      <family val="2"/>
      <scheme val="minor"/>
    </font>
    <font>
      <sz val="10"/>
      <color theme="1"/>
      <name val="Times New Roman"/>
      <family val="1"/>
    </font>
    <font>
      <sz val="11"/>
      <color theme="1"/>
      <name val="Times New Roman"/>
      <family val="1"/>
    </font>
    <font>
      <sz val="12"/>
      <color theme="1"/>
      <name val="Times New Roman"/>
      <family val="1"/>
    </font>
    <font>
      <b/>
      <sz val="11"/>
      <color theme="1"/>
      <name val="Times New Roman"/>
      <family val="1"/>
    </font>
    <font>
      <sz val="9"/>
      <color rgb="FF000000"/>
      <name val="Times New Roman"/>
      <family val="1"/>
    </font>
    <font>
      <vertAlign val="subscript"/>
      <sz val="9"/>
      <color rgb="FF000000"/>
      <name val="Times New Roman"/>
      <family val="1"/>
    </font>
    <font>
      <sz val="8"/>
      <color rgb="FF000000"/>
      <name val="Arial"/>
      <family val="2"/>
    </font>
    <font>
      <sz val="12"/>
      <color rgb="FF000000"/>
      <name val="Times New Roman"/>
      <family val="1"/>
    </font>
    <font>
      <sz val="8"/>
      <name val="Calibri"/>
      <family val="2"/>
      <scheme val="minor"/>
    </font>
    <font>
      <sz val="10"/>
      <color rgb="FF000000"/>
      <name val="Times New Roman"/>
      <family val="1"/>
    </font>
    <font>
      <vertAlign val="subscript"/>
      <sz val="10"/>
      <color theme="1"/>
      <name val="Times New Roman"/>
      <family val="1"/>
    </font>
    <font>
      <sz val="10"/>
      <name val="Times New Roman"/>
      <family val="1"/>
    </font>
    <font>
      <b/>
      <sz val="10"/>
      <color theme="1"/>
      <name val="Times New Roman"/>
      <family val="1"/>
    </font>
    <font>
      <b/>
      <sz val="9"/>
      <name val="Times New Roman"/>
      <family val="1"/>
    </font>
    <font>
      <sz val="9"/>
      <color theme="1"/>
      <name val="Calibri"/>
      <family val="2"/>
      <scheme val="minor"/>
    </font>
    <font>
      <sz val="10"/>
      <color theme="1"/>
      <name val="Calibri"/>
      <family val="2"/>
      <scheme val="minor"/>
    </font>
    <font>
      <vertAlign val="superscript"/>
      <sz val="10"/>
      <color theme="1"/>
      <name val="Times New Roman"/>
      <family val="1"/>
    </font>
    <font>
      <vertAlign val="subscript"/>
      <sz val="10"/>
      <color rgb="FF000000"/>
      <name val="Times New Roman"/>
      <family val="1"/>
    </font>
    <font>
      <vertAlign val="subscript"/>
      <sz val="12"/>
      <color theme="1"/>
      <name val="Times New Roman"/>
      <family val="1"/>
    </font>
    <font>
      <i/>
      <sz val="12"/>
      <color theme="1"/>
      <name val="Times New Roman"/>
      <family val="1"/>
    </font>
  </fonts>
  <fills count="2">
    <fill>
      <patternFill patternType="none"/>
    </fill>
    <fill>
      <patternFill patternType="gray125"/>
    </fill>
  </fills>
  <borders count="1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113">
    <xf numFmtId="0" fontId="0" fillId="0" borderId="0" xfId="0"/>
    <xf numFmtId="0" fontId="1" fillId="0" borderId="0" xfId="0" applyFont="1" applyAlignment="1">
      <alignment horizontal="left" vertical="center"/>
    </xf>
    <xf numFmtId="0" fontId="1" fillId="0" borderId="0" xfId="0" applyFont="1" applyAlignment="1">
      <alignment horizontal="center" vertical="center"/>
    </xf>
    <xf numFmtId="2" fontId="1" fillId="0" borderId="0" xfId="0" applyNumberFormat="1" applyFont="1" applyAlignment="1">
      <alignment horizontal="center" vertical="center"/>
    </xf>
    <xf numFmtId="0" fontId="1" fillId="0" borderId="0" xfId="0" applyFont="1" applyAlignment="1">
      <alignment horizontal="center"/>
    </xf>
    <xf numFmtId="1" fontId="1" fillId="0" borderId="0" xfId="0" applyNumberFormat="1" applyFont="1" applyAlignment="1">
      <alignment horizontal="center" vertical="center"/>
    </xf>
    <xf numFmtId="0" fontId="1" fillId="0" borderId="0" xfId="0" applyFont="1" applyAlignment="1">
      <alignment horizontal="center" vertical="center" wrapText="1"/>
    </xf>
    <xf numFmtId="2" fontId="1" fillId="0" borderId="0" xfId="0" applyNumberFormat="1" applyFont="1" applyAlignment="1">
      <alignment horizontal="center"/>
    </xf>
    <xf numFmtId="0" fontId="3" fillId="0" borderId="0" xfId="0" applyFont="1"/>
    <xf numFmtId="0" fontId="1" fillId="0" borderId="1" xfId="0" applyFont="1" applyBorder="1" applyAlignment="1">
      <alignment horizontal="left" vertical="center"/>
    </xf>
    <xf numFmtId="2" fontId="1" fillId="0" borderId="1" xfId="0" applyNumberFormat="1" applyFont="1" applyBorder="1" applyAlignment="1">
      <alignment horizontal="center" vertical="center"/>
    </xf>
    <xf numFmtId="2" fontId="1" fillId="0" borderId="1" xfId="0" applyNumberFormat="1" applyFont="1" applyBorder="1" applyAlignment="1">
      <alignment horizontal="center"/>
    </xf>
    <xf numFmtId="49" fontId="2" fillId="0" borderId="2" xfId="0" applyNumberFormat="1" applyFont="1" applyBorder="1" applyAlignment="1">
      <alignment horizontal="left" wrapText="1"/>
    </xf>
    <xf numFmtId="49" fontId="2" fillId="0" borderId="2" xfId="0" applyNumberFormat="1" applyFont="1" applyBorder="1" applyAlignment="1">
      <alignment wrapText="1"/>
    </xf>
    <xf numFmtId="49" fontId="4" fillId="0" borderId="2" xfId="0" applyNumberFormat="1" applyFont="1" applyBorder="1" applyAlignment="1">
      <alignment horizontal="left" wrapText="1"/>
    </xf>
    <xf numFmtId="49" fontId="4" fillId="0" borderId="2" xfId="0" applyNumberFormat="1" applyFont="1" applyBorder="1" applyAlignment="1">
      <alignment wrapText="1"/>
    </xf>
    <xf numFmtId="0" fontId="1" fillId="0" borderId="2" xfId="0" applyFont="1" applyBorder="1" applyAlignment="1">
      <alignment vertical="center"/>
    </xf>
    <xf numFmtId="0" fontId="5" fillId="0" borderId="2" xfId="0" applyFont="1" applyBorder="1" applyAlignment="1">
      <alignment vertical="center"/>
    </xf>
    <xf numFmtId="0" fontId="0" fillId="0" borderId="2" xfId="0" applyBorder="1" applyAlignment="1">
      <alignment vertical="center"/>
    </xf>
    <xf numFmtId="0" fontId="5" fillId="0" borderId="2" xfId="0" applyFont="1" applyBorder="1" applyAlignment="1">
      <alignment horizontal="right" vertical="center"/>
    </xf>
    <xf numFmtId="49" fontId="3" fillId="0" borderId="2" xfId="0" applyNumberFormat="1" applyFont="1" applyBorder="1" applyAlignment="1">
      <alignment vertical="center" wrapText="1"/>
    </xf>
    <xf numFmtId="49" fontId="1" fillId="0" borderId="2" xfId="0" applyNumberFormat="1" applyFont="1" applyBorder="1" applyAlignment="1">
      <alignment vertical="center" wrapText="1"/>
    </xf>
    <xf numFmtId="49" fontId="5" fillId="0" borderId="2" xfId="0" applyNumberFormat="1" applyFont="1" applyBorder="1" applyAlignment="1">
      <alignment vertical="center" wrapText="1"/>
    </xf>
    <xf numFmtId="0" fontId="7" fillId="0" borderId="0" xfId="0" applyFont="1" applyBorder="1" applyAlignment="1">
      <alignment vertical="center"/>
    </xf>
    <xf numFmtId="0" fontId="7" fillId="0" borderId="0" xfId="0" applyFont="1" applyBorder="1" applyAlignment="1">
      <alignment horizontal="right" vertical="center"/>
    </xf>
    <xf numFmtId="0" fontId="8" fillId="0" borderId="0" xfId="0" applyFont="1" applyBorder="1" applyAlignment="1">
      <alignment vertical="center"/>
    </xf>
    <xf numFmtId="0" fontId="10" fillId="0" borderId="0" xfId="0" applyFont="1" applyBorder="1" applyAlignment="1">
      <alignment vertical="center"/>
    </xf>
    <xf numFmtId="0" fontId="10" fillId="0" borderId="0" xfId="0" applyFont="1" applyBorder="1" applyAlignment="1">
      <alignment horizontal="right" vertical="center"/>
    </xf>
    <xf numFmtId="0" fontId="10" fillId="0" borderId="0" xfId="0" applyFont="1" applyBorder="1" applyAlignment="1">
      <alignment horizontal="left" vertical="center"/>
    </xf>
    <xf numFmtId="0" fontId="1" fillId="0" borderId="0" xfId="0" applyFont="1"/>
    <xf numFmtId="0" fontId="1" fillId="0" borderId="0" xfId="0" applyFont="1" applyFill="1" applyAlignment="1">
      <alignment horizontal="left" vertical="center"/>
    </xf>
    <xf numFmtId="0" fontId="1" fillId="0" borderId="3" xfId="0" applyFont="1" applyBorder="1" applyAlignment="1">
      <alignment horizontal="left" vertical="center"/>
    </xf>
    <xf numFmtId="165" fontId="1" fillId="0" borderId="0" xfId="0" applyNumberFormat="1" applyFont="1" applyAlignment="1">
      <alignment horizontal="left" vertical="center"/>
    </xf>
    <xf numFmtId="2" fontId="1" fillId="0" borderId="0" xfId="0" applyNumberFormat="1" applyFont="1" applyFill="1" applyAlignment="1">
      <alignment horizontal="left" vertical="center"/>
    </xf>
    <xf numFmtId="2" fontId="12" fillId="0" borderId="0" xfId="0" applyNumberFormat="1" applyFont="1" applyFill="1" applyAlignment="1">
      <alignment horizontal="left" vertical="center"/>
    </xf>
    <xf numFmtId="165" fontId="12" fillId="0" borderId="0" xfId="0" applyNumberFormat="1" applyFont="1" applyAlignment="1">
      <alignment horizontal="left" vertical="center"/>
    </xf>
    <xf numFmtId="165" fontId="12" fillId="0" borderId="3" xfId="0" applyNumberFormat="1" applyFont="1" applyBorder="1" applyAlignment="1">
      <alignment horizontal="left" vertical="center"/>
    </xf>
    <xf numFmtId="165" fontId="1" fillId="0" borderId="3" xfId="0" applyNumberFormat="1" applyFont="1" applyBorder="1" applyAlignment="1">
      <alignment horizontal="left" vertical="center"/>
    </xf>
    <xf numFmtId="2" fontId="1" fillId="0" borderId="3" xfId="0" applyNumberFormat="1" applyFont="1" applyFill="1" applyBorder="1" applyAlignment="1">
      <alignment horizontal="left" vertical="center"/>
    </xf>
    <xf numFmtId="2" fontId="12" fillId="0" borderId="3" xfId="0" applyNumberFormat="1" applyFont="1" applyFill="1" applyBorder="1" applyAlignment="1">
      <alignment horizontal="left" vertical="center"/>
    </xf>
    <xf numFmtId="2" fontId="12" fillId="0" borderId="0" xfId="0" applyNumberFormat="1" applyFont="1" applyAlignment="1">
      <alignment horizontal="left" vertical="center"/>
    </xf>
    <xf numFmtId="2" fontId="1" fillId="0" borderId="0" xfId="0" applyNumberFormat="1" applyFont="1" applyAlignment="1">
      <alignment horizontal="left" vertical="center"/>
    </xf>
    <xf numFmtId="0" fontId="1" fillId="0" borderId="1" xfId="0" applyFont="1" applyFill="1" applyBorder="1" applyAlignment="1">
      <alignment horizontal="left" vertical="center" wrapText="1"/>
    </xf>
    <xf numFmtId="0" fontId="1" fillId="0" borderId="1" xfId="0" applyFont="1" applyFill="1" applyBorder="1" applyAlignment="1">
      <alignment horizontal="left" vertical="center"/>
    </xf>
    <xf numFmtId="164" fontId="1" fillId="0" borderId="3" xfId="0" applyNumberFormat="1" applyFont="1" applyBorder="1" applyAlignment="1">
      <alignment horizontal="left" vertical="center"/>
    </xf>
    <xf numFmtId="164" fontId="1" fillId="0" borderId="0" xfId="0" applyNumberFormat="1" applyFont="1" applyAlignment="1">
      <alignment horizontal="left" vertical="center"/>
    </xf>
    <xf numFmtId="0" fontId="1" fillId="0" borderId="3" xfId="0" applyFont="1" applyFill="1" applyBorder="1" applyAlignment="1">
      <alignment horizontal="left" vertical="center"/>
    </xf>
    <xf numFmtId="0" fontId="13" fillId="0" borderId="3" xfId="0" applyFont="1" applyFill="1" applyBorder="1" applyAlignment="1">
      <alignment horizontal="left" vertical="center"/>
    </xf>
    <xf numFmtId="164" fontId="12" fillId="0" borderId="3" xfId="0" applyNumberFormat="1" applyFont="1" applyBorder="1" applyAlignment="1">
      <alignment horizontal="left" vertical="center"/>
    </xf>
    <xf numFmtId="164" fontId="12" fillId="0" borderId="0" xfId="0" applyNumberFormat="1" applyFont="1" applyAlignment="1">
      <alignment horizontal="left" vertical="center"/>
    </xf>
    <xf numFmtId="0" fontId="1" fillId="0" borderId="0" xfId="0" applyFont="1" applyFill="1" applyAlignment="1">
      <alignment horizontal="left" vertical="center" wrapText="1"/>
    </xf>
    <xf numFmtId="0" fontId="1" fillId="0" borderId="3" xfId="0" applyFont="1" applyFill="1" applyBorder="1" applyAlignment="1">
      <alignment horizontal="left" vertical="center" wrapText="1"/>
    </xf>
    <xf numFmtId="164" fontId="1" fillId="0" borderId="0" xfId="0" applyNumberFormat="1" applyFont="1" applyFill="1" applyAlignment="1">
      <alignment horizontal="left" vertical="center"/>
    </xf>
    <xf numFmtId="164" fontId="1" fillId="0" borderId="3" xfId="0" applyNumberFormat="1" applyFont="1" applyFill="1" applyBorder="1" applyAlignment="1">
      <alignment horizontal="left" vertical="center"/>
    </xf>
    <xf numFmtId="164" fontId="12" fillId="0" borderId="0" xfId="0" applyNumberFormat="1" applyFont="1" applyFill="1" applyAlignment="1">
      <alignment horizontal="left" vertical="center"/>
    </xf>
    <xf numFmtId="0" fontId="1" fillId="0" borderId="0" xfId="0" applyFont="1" applyFill="1"/>
    <xf numFmtId="0" fontId="1" fillId="0" borderId="3" xfId="0" applyFont="1" applyFill="1" applyBorder="1"/>
    <xf numFmtId="164" fontId="12" fillId="0" borderId="3" xfId="0" applyNumberFormat="1" applyFont="1" applyFill="1" applyBorder="1" applyAlignment="1">
      <alignment horizontal="left" vertical="center"/>
    </xf>
    <xf numFmtId="0" fontId="1" fillId="0" borderId="4" xfId="0" applyFont="1" applyFill="1" applyBorder="1" applyAlignment="1">
      <alignment horizontal="left" vertical="center"/>
    </xf>
    <xf numFmtId="0" fontId="1" fillId="0" borderId="5" xfId="0" applyFont="1" applyFill="1" applyBorder="1"/>
    <xf numFmtId="2" fontId="1" fillId="0" borderId="4" xfId="0" applyNumberFormat="1" applyFont="1" applyFill="1" applyBorder="1" applyAlignment="1">
      <alignment horizontal="left" vertical="center"/>
    </xf>
    <xf numFmtId="2" fontId="1" fillId="0" borderId="5" xfId="0" applyNumberFormat="1" applyFont="1" applyFill="1" applyBorder="1" applyAlignment="1">
      <alignment horizontal="left" vertical="center"/>
    </xf>
    <xf numFmtId="164" fontId="1" fillId="0" borderId="4" xfId="0" applyNumberFormat="1" applyFont="1" applyFill="1" applyBorder="1" applyAlignment="1">
      <alignment horizontal="left" vertical="center"/>
    </xf>
    <xf numFmtId="164" fontId="1" fillId="0" borderId="6" xfId="0" applyNumberFormat="1" applyFont="1" applyFill="1" applyBorder="1" applyAlignment="1">
      <alignment horizontal="left" vertical="center"/>
    </xf>
    <xf numFmtId="0" fontId="1" fillId="0" borderId="7" xfId="0" applyFont="1" applyFill="1" applyBorder="1" applyAlignment="1">
      <alignment horizontal="left" vertical="center"/>
    </xf>
    <xf numFmtId="164" fontId="1" fillId="0" borderId="5" xfId="0" applyNumberFormat="1" applyFont="1" applyFill="1" applyBorder="1" applyAlignment="1">
      <alignment horizontal="left" vertical="center"/>
    </xf>
    <xf numFmtId="0" fontId="13" fillId="0" borderId="5" xfId="0" applyFont="1" applyFill="1" applyBorder="1" applyAlignment="1">
      <alignment horizontal="left" vertical="center"/>
    </xf>
    <xf numFmtId="0" fontId="1" fillId="0" borderId="5" xfId="0" applyFont="1" applyFill="1" applyBorder="1" applyAlignment="1">
      <alignment horizontal="left" vertical="center"/>
    </xf>
    <xf numFmtId="0" fontId="15" fillId="0" borderId="0" xfId="0" applyFont="1"/>
    <xf numFmtId="0" fontId="15" fillId="0" borderId="0" xfId="0" applyFont="1" applyFill="1"/>
    <xf numFmtId="0" fontId="14" fillId="0" borderId="0" xfId="0" applyFont="1" applyFill="1" applyBorder="1" applyAlignment="1">
      <alignment horizontal="center" vertical="center"/>
    </xf>
    <xf numFmtId="0" fontId="12" fillId="0" borderId="0" xfId="0" applyFont="1" applyFill="1" applyBorder="1" applyAlignment="1">
      <alignment horizontal="center" vertical="center"/>
    </xf>
    <xf numFmtId="0" fontId="16" fillId="0" borderId="0" xfId="0" applyFont="1" applyFill="1" applyBorder="1"/>
    <xf numFmtId="0" fontId="12" fillId="0" borderId="0" xfId="0" applyFont="1" applyFill="1" applyBorder="1" applyAlignment="1">
      <alignment horizontal="left" vertical="center"/>
    </xf>
    <xf numFmtId="0" fontId="12" fillId="0" borderId="0" xfId="0" applyFont="1" applyBorder="1" applyAlignment="1">
      <alignment horizontal="left" vertical="center"/>
    </xf>
    <xf numFmtId="1" fontId="12" fillId="0" borderId="0" xfId="0" applyNumberFormat="1" applyFont="1" applyBorder="1" applyAlignment="1">
      <alignment horizontal="center" vertical="center"/>
    </xf>
    <xf numFmtId="166" fontId="12" fillId="0" borderId="0" xfId="0" applyNumberFormat="1" applyFont="1" applyBorder="1" applyAlignment="1">
      <alignment horizontal="center" vertical="center"/>
    </xf>
    <xf numFmtId="2" fontId="12" fillId="0" borderId="0" xfId="0" applyNumberFormat="1" applyFont="1" applyBorder="1" applyAlignment="1">
      <alignment horizontal="center" vertical="center"/>
    </xf>
    <xf numFmtId="0" fontId="12" fillId="0" borderId="0" xfId="0" applyFont="1" applyBorder="1" applyAlignment="1">
      <alignment horizontal="center" vertical="center"/>
    </xf>
    <xf numFmtId="0" fontId="2" fillId="0" borderId="0" xfId="0" applyFont="1"/>
    <xf numFmtId="0" fontId="1" fillId="0" borderId="0" xfId="0" applyFont="1" applyBorder="1"/>
    <xf numFmtId="0" fontId="1" fillId="0" borderId="8" xfId="0" applyFont="1" applyBorder="1"/>
    <xf numFmtId="0" fontId="2" fillId="0" borderId="0" xfId="0" applyFont="1" applyBorder="1"/>
    <xf numFmtId="0" fontId="1" fillId="0" borderId="4" xfId="0" applyFont="1" applyBorder="1"/>
    <xf numFmtId="164" fontId="1" fillId="0" borderId="0" xfId="0" applyNumberFormat="1" applyFont="1"/>
    <xf numFmtId="164" fontId="1" fillId="0" borderId="4" xfId="0" applyNumberFormat="1" applyFont="1" applyBorder="1"/>
    <xf numFmtId="164" fontId="1" fillId="0" borderId="8" xfId="0" applyNumberFormat="1" applyFont="1" applyBorder="1"/>
    <xf numFmtId="2" fontId="1" fillId="0" borderId="0" xfId="0" applyNumberFormat="1" applyFont="1"/>
    <xf numFmtId="2" fontId="1" fillId="0" borderId="4" xfId="0" applyNumberFormat="1" applyFont="1" applyBorder="1"/>
    <xf numFmtId="2" fontId="1" fillId="0" borderId="8" xfId="0" applyNumberFormat="1" applyFont="1" applyBorder="1"/>
    <xf numFmtId="0" fontId="1" fillId="0" borderId="3" xfId="0" applyFont="1" applyBorder="1"/>
    <xf numFmtId="0" fontId="1" fillId="0" borderId="5" xfId="0" applyFont="1" applyBorder="1"/>
    <xf numFmtId="0" fontId="1" fillId="0" borderId="9" xfId="0" applyFont="1" applyBorder="1"/>
    <xf numFmtId="49" fontId="2" fillId="0" borderId="2" xfId="0" applyNumberFormat="1" applyFont="1" applyBorder="1" applyAlignment="1">
      <alignment horizontal="left"/>
    </xf>
    <xf numFmtId="49" fontId="2" fillId="0" borderId="2" xfId="0" applyNumberFormat="1" applyFont="1" applyBorder="1" applyAlignment="1"/>
    <xf numFmtId="0" fontId="1" fillId="0" borderId="4" xfId="0" applyFont="1" applyBorder="1" applyAlignment="1">
      <alignment horizontal="left" vertical="center"/>
    </xf>
    <xf numFmtId="49" fontId="1" fillId="0" borderId="0" xfId="0" applyNumberFormat="1" applyFont="1"/>
    <xf numFmtId="2" fontId="1" fillId="0" borderId="5" xfId="0" applyNumberFormat="1" applyFont="1" applyBorder="1"/>
    <xf numFmtId="2" fontId="1" fillId="0" borderId="3" xfId="0" applyNumberFormat="1" applyFont="1" applyBorder="1"/>
    <xf numFmtId="0" fontId="10" fillId="0" borderId="1" xfId="0" applyFont="1" applyBorder="1" applyAlignment="1">
      <alignment horizontal="right" vertical="center"/>
    </xf>
    <xf numFmtId="166" fontId="10" fillId="0" borderId="0" xfId="0" applyNumberFormat="1" applyFont="1" applyBorder="1" applyAlignment="1">
      <alignment horizontal="right" vertical="center"/>
    </xf>
    <xf numFmtId="2" fontId="10" fillId="0" borderId="0" xfId="0" applyNumberFormat="1" applyFont="1" applyBorder="1" applyAlignment="1">
      <alignment horizontal="right" vertical="center"/>
    </xf>
    <xf numFmtId="1" fontId="10" fillId="0" borderId="0" xfId="0" applyNumberFormat="1" applyFont="1" applyBorder="1" applyAlignment="1">
      <alignment horizontal="right" vertical="center"/>
    </xf>
    <xf numFmtId="2" fontId="10" fillId="0" borderId="1" xfId="0" applyNumberFormat="1" applyFont="1" applyBorder="1" applyAlignment="1">
      <alignment horizontal="right" vertical="center"/>
    </xf>
    <xf numFmtId="166" fontId="10" fillId="0" borderId="1" xfId="0" applyNumberFormat="1" applyFont="1" applyBorder="1" applyAlignment="1">
      <alignment horizontal="right" vertical="center"/>
    </xf>
    <xf numFmtId="0" fontId="10" fillId="0" borderId="0" xfId="0" applyFont="1" applyFill="1" applyBorder="1" applyAlignment="1">
      <alignment horizontal="left" vertical="center"/>
    </xf>
    <xf numFmtId="1" fontId="1" fillId="0" borderId="0" xfId="0" applyNumberFormat="1" applyFont="1"/>
    <xf numFmtId="2" fontId="1" fillId="0" borderId="1" xfId="0" applyNumberFormat="1" applyFont="1" applyFill="1" applyBorder="1" applyAlignment="1">
      <alignment horizontal="left" vertical="center"/>
    </xf>
    <xf numFmtId="2" fontId="1" fillId="0" borderId="0" xfId="0" applyNumberFormat="1" applyFont="1" applyFill="1" applyBorder="1" applyAlignment="1">
      <alignment horizontal="left" vertical="center"/>
    </xf>
    <xf numFmtId="0" fontId="1" fillId="0" borderId="0" xfId="0" applyFont="1" applyBorder="1" applyAlignment="1">
      <alignment horizontal="left" vertical="center"/>
    </xf>
    <xf numFmtId="2" fontId="12" fillId="0" borderId="10" xfId="0" applyNumberFormat="1" applyFont="1" applyBorder="1" applyAlignment="1">
      <alignment horizontal="left" vertical="center"/>
    </xf>
    <xf numFmtId="164" fontId="1" fillId="0" borderId="0" xfId="0" applyNumberFormat="1" applyFont="1" applyBorder="1"/>
    <xf numFmtId="2" fontId="1" fillId="0" borderId="0" xfId="0" applyNumberFormat="1"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77AD0-CC03-4EE0-8AF1-7C24B9C068B9}">
  <dimension ref="A1:G33"/>
  <sheetViews>
    <sheetView zoomScale="90" zoomScaleNormal="90" workbookViewId="0">
      <selection activeCell="B38" sqref="B38"/>
    </sheetView>
  </sheetViews>
  <sheetFormatPr defaultRowHeight="15" x14ac:dyDescent="0.25"/>
  <cols>
    <col min="1" max="1" width="13.28515625" bestFit="1" customWidth="1"/>
    <col min="2" max="2" width="26.85546875" customWidth="1"/>
    <col min="3" max="3" width="28.5703125" bestFit="1" customWidth="1"/>
    <col min="4" max="4" width="9.42578125" bestFit="1" customWidth="1"/>
    <col min="5" max="5" width="6.85546875" bestFit="1" customWidth="1"/>
    <col min="6" max="6" width="7.85546875" bestFit="1" customWidth="1"/>
    <col min="7" max="7" width="22.7109375" bestFit="1" customWidth="1"/>
  </cols>
  <sheetData>
    <row r="1" spans="1:7" ht="15.75" x14ac:dyDescent="0.25">
      <c r="A1" s="8" t="s">
        <v>96</v>
      </c>
    </row>
    <row r="4" spans="1:7" ht="29.25" x14ac:dyDescent="0.25">
      <c r="A4" s="14" t="s">
        <v>60</v>
      </c>
      <c r="B4" s="15" t="s">
        <v>61</v>
      </c>
      <c r="C4" s="15" t="s">
        <v>62</v>
      </c>
      <c r="D4" s="15" t="s">
        <v>63</v>
      </c>
      <c r="E4" s="15" t="s">
        <v>64</v>
      </c>
      <c r="F4" s="15" t="s">
        <v>65</v>
      </c>
      <c r="G4" s="15" t="s">
        <v>66</v>
      </c>
    </row>
    <row r="5" spans="1:7" x14ac:dyDescent="0.25">
      <c r="A5" s="12">
        <v>10062201</v>
      </c>
      <c r="B5" s="13" t="s">
        <v>412</v>
      </c>
      <c r="C5" s="13" t="s">
        <v>67</v>
      </c>
      <c r="D5" s="13" t="s">
        <v>68</v>
      </c>
      <c r="E5" s="13">
        <v>431103</v>
      </c>
      <c r="F5" s="13">
        <v>7401818</v>
      </c>
      <c r="G5" s="13" t="s">
        <v>69</v>
      </c>
    </row>
    <row r="6" spans="1:7" x14ac:dyDescent="0.25">
      <c r="A6" s="12" t="s">
        <v>95</v>
      </c>
      <c r="B6" s="13" t="s">
        <v>413</v>
      </c>
      <c r="C6" s="13" t="s">
        <v>67</v>
      </c>
      <c r="D6" s="13" t="s">
        <v>68</v>
      </c>
      <c r="E6" s="13">
        <v>431103</v>
      </c>
      <c r="F6" s="13">
        <v>7401818</v>
      </c>
      <c r="G6" s="13" t="s">
        <v>69</v>
      </c>
    </row>
    <row r="7" spans="1:7" x14ac:dyDescent="0.25">
      <c r="A7" s="12">
        <v>10062203</v>
      </c>
      <c r="B7" s="13" t="s">
        <v>414</v>
      </c>
      <c r="C7" s="13" t="s">
        <v>70</v>
      </c>
      <c r="D7" s="13" t="s">
        <v>68</v>
      </c>
      <c r="E7" s="13">
        <v>431103</v>
      </c>
      <c r="F7" s="13">
        <v>7401818</v>
      </c>
      <c r="G7" s="13" t="s">
        <v>69</v>
      </c>
    </row>
    <row r="8" spans="1:7" x14ac:dyDescent="0.25">
      <c r="A8" s="12">
        <v>10062204</v>
      </c>
      <c r="B8" s="13" t="s">
        <v>415</v>
      </c>
      <c r="C8" s="13" t="s">
        <v>71</v>
      </c>
      <c r="D8" s="13" t="s">
        <v>68</v>
      </c>
      <c r="E8" s="13">
        <v>431103</v>
      </c>
      <c r="F8" s="13">
        <v>7401818</v>
      </c>
      <c r="G8" s="13" t="s">
        <v>69</v>
      </c>
    </row>
    <row r="9" spans="1:7" x14ac:dyDescent="0.25">
      <c r="A9" s="12">
        <v>10062207</v>
      </c>
      <c r="B9" s="13" t="s">
        <v>72</v>
      </c>
      <c r="C9" s="13" t="s">
        <v>70</v>
      </c>
      <c r="D9" s="13" t="s">
        <v>68</v>
      </c>
      <c r="E9" s="13">
        <v>431103</v>
      </c>
      <c r="F9" s="13">
        <v>7401818</v>
      </c>
      <c r="G9" s="13" t="s">
        <v>69</v>
      </c>
    </row>
    <row r="10" spans="1:7" ht="30" x14ac:dyDescent="0.25">
      <c r="A10" s="12">
        <v>10062219</v>
      </c>
      <c r="B10" s="13" t="s">
        <v>73</v>
      </c>
      <c r="C10" s="13" t="s">
        <v>74</v>
      </c>
      <c r="D10" s="13" t="s">
        <v>68</v>
      </c>
      <c r="E10" s="13">
        <v>431111</v>
      </c>
      <c r="F10" s="13">
        <v>7401891</v>
      </c>
      <c r="G10" s="13" t="s">
        <v>75</v>
      </c>
    </row>
    <row r="11" spans="1:7" ht="30" x14ac:dyDescent="0.25">
      <c r="A11" s="12">
        <v>10062220</v>
      </c>
      <c r="B11" s="13" t="s">
        <v>76</v>
      </c>
      <c r="C11" s="13" t="s">
        <v>74</v>
      </c>
      <c r="D11" s="13" t="s">
        <v>68</v>
      </c>
      <c r="E11" s="13">
        <v>431141</v>
      </c>
      <c r="F11" s="13">
        <v>7401877</v>
      </c>
      <c r="G11" s="13" t="s">
        <v>77</v>
      </c>
    </row>
    <row r="12" spans="1:7" x14ac:dyDescent="0.25">
      <c r="A12" s="93" t="s">
        <v>350</v>
      </c>
      <c r="B12" s="94" t="s">
        <v>89</v>
      </c>
      <c r="C12" s="94" t="s">
        <v>83</v>
      </c>
      <c r="D12" s="94" t="s">
        <v>68</v>
      </c>
      <c r="E12" s="94" t="s">
        <v>351</v>
      </c>
      <c r="F12" s="94" t="s">
        <v>352</v>
      </c>
      <c r="G12" s="94" t="s">
        <v>78</v>
      </c>
    </row>
    <row r="13" spans="1:7" x14ac:dyDescent="0.25">
      <c r="A13" s="12">
        <v>17062304</v>
      </c>
      <c r="B13" s="13" t="s">
        <v>79</v>
      </c>
      <c r="C13" s="13" t="s">
        <v>70</v>
      </c>
      <c r="D13" s="13" t="s">
        <v>68</v>
      </c>
      <c r="E13" s="13">
        <v>431103</v>
      </c>
      <c r="F13" s="13">
        <v>7401818</v>
      </c>
      <c r="G13" s="13" t="s">
        <v>80</v>
      </c>
    </row>
    <row r="14" spans="1:7" ht="30" x14ac:dyDescent="0.25">
      <c r="A14" s="12">
        <v>17062305</v>
      </c>
      <c r="B14" s="13" t="s">
        <v>186</v>
      </c>
      <c r="C14" s="13" t="s">
        <v>70</v>
      </c>
      <c r="D14" s="13" t="s">
        <v>68</v>
      </c>
      <c r="E14" s="13">
        <v>431103</v>
      </c>
      <c r="F14" s="13">
        <v>7401818</v>
      </c>
      <c r="G14" s="13" t="s">
        <v>78</v>
      </c>
    </row>
    <row r="15" spans="1:7" ht="30" x14ac:dyDescent="0.25">
      <c r="A15" s="12" t="s">
        <v>188</v>
      </c>
      <c r="B15" s="13" t="s">
        <v>189</v>
      </c>
      <c r="C15" s="13" t="s">
        <v>70</v>
      </c>
      <c r="D15" s="13" t="s">
        <v>68</v>
      </c>
      <c r="E15" s="13">
        <v>431103</v>
      </c>
      <c r="F15" s="13">
        <v>7401818</v>
      </c>
      <c r="G15" s="13" t="s">
        <v>78</v>
      </c>
    </row>
    <row r="16" spans="1:7" x14ac:dyDescent="0.25">
      <c r="A16" s="12">
        <v>17062307</v>
      </c>
      <c r="B16" s="13" t="s">
        <v>81</v>
      </c>
      <c r="C16" s="13" t="s">
        <v>82</v>
      </c>
      <c r="D16" s="13" t="s">
        <v>68</v>
      </c>
      <c r="E16" s="13">
        <v>431103</v>
      </c>
      <c r="F16" s="13">
        <v>7401818</v>
      </c>
      <c r="G16" s="13" t="s">
        <v>80</v>
      </c>
    </row>
    <row r="17" spans="1:7" x14ac:dyDescent="0.25">
      <c r="A17" s="12">
        <v>17062308</v>
      </c>
      <c r="B17" s="13" t="s">
        <v>187</v>
      </c>
      <c r="C17" s="13" t="s">
        <v>83</v>
      </c>
      <c r="D17" s="13" t="s">
        <v>68</v>
      </c>
      <c r="E17" s="13">
        <v>431103</v>
      </c>
      <c r="F17" s="13">
        <v>7401818</v>
      </c>
      <c r="G17" s="13" t="s">
        <v>78</v>
      </c>
    </row>
    <row r="18" spans="1:7" x14ac:dyDescent="0.25">
      <c r="A18" s="12">
        <v>17062309</v>
      </c>
      <c r="B18" s="13" t="s">
        <v>79</v>
      </c>
      <c r="C18" s="13" t="s">
        <v>71</v>
      </c>
      <c r="D18" s="13" t="s">
        <v>68</v>
      </c>
      <c r="E18" s="13">
        <v>431103</v>
      </c>
      <c r="F18" s="13">
        <v>7401818</v>
      </c>
      <c r="G18" s="13" t="s">
        <v>80</v>
      </c>
    </row>
    <row r="19" spans="1:7" ht="30" x14ac:dyDescent="0.25">
      <c r="A19" s="12">
        <v>17062310</v>
      </c>
      <c r="B19" s="13" t="s">
        <v>84</v>
      </c>
      <c r="C19" s="13" t="s">
        <v>71</v>
      </c>
      <c r="D19" s="13" t="s">
        <v>68</v>
      </c>
      <c r="E19" s="13">
        <v>431103</v>
      </c>
      <c r="F19" s="13">
        <v>7401818</v>
      </c>
      <c r="G19" s="13" t="s">
        <v>75</v>
      </c>
    </row>
    <row r="20" spans="1:7" ht="30" x14ac:dyDescent="0.25">
      <c r="A20" s="12">
        <v>17062312</v>
      </c>
      <c r="B20" s="13" t="s">
        <v>85</v>
      </c>
      <c r="C20" s="13" t="s">
        <v>67</v>
      </c>
      <c r="D20" s="13" t="s">
        <v>68</v>
      </c>
      <c r="E20" s="13">
        <v>431103</v>
      </c>
      <c r="F20" s="13">
        <v>7401818</v>
      </c>
      <c r="G20" s="13" t="s">
        <v>75</v>
      </c>
    </row>
    <row r="21" spans="1:7" ht="45" x14ac:dyDescent="0.25">
      <c r="A21" s="12">
        <v>17062313</v>
      </c>
      <c r="B21" s="13" t="s">
        <v>86</v>
      </c>
      <c r="C21" s="13" t="s">
        <v>70</v>
      </c>
      <c r="D21" s="13" t="s">
        <v>68</v>
      </c>
      <c r="E21" s="13">
        <v>431103</v>
      </c>
      <c r="F21" s="13">
        <v>7401818</v>
      </c>
      <c r="G21" s="13" t="s">
        <v>75</v>
      </c>
    </row>
    <row r="22" spans="1:7" x14ac:dyDescent="0.25">
      <c r="A22" s="12">
        <v>17062314</v>
      </c>
      <c r="B22" s="13" t="s">
        <v>79</v>
      </c>
      <c r="C22" s="13" t="s">
        <v>83</v>
      </c>
      <c r="D22" s="13" t="s">
        <v>68</v>
      </c>
      <c r="E22" s="13">
        <v>431103</v>
      </c>
      <c r="F22" s="13">
        <v>7401818</v>
      </c>
      <c r="G22" s="13" t="s">
        <v>80</v>
      </c>
    </row>
    <row r="23" spans="1:7" ht="30" x14ac:dyDescent="0.25">
      <c r="A23" s="12">
        <v>17062315</v>
      </c>
      <c r="B23" s="13" t="s">
        <v>349</v>
      </c>
      <c r="C23" s="13" t="s">
        <v>82</v>
      </c>
      <c r="D23" s="13" t="s">
        <v>68</v>
      </c>
      <c r="E23" s="13">
        <v>431103</v>
      </c>
      <c r="F23" s="13">
        <v>7401818</v>
      </c>
      <c r="G23" s="13" t="s">
        <v>78</v>
      </c>
    </row>
    <row r="24" spans="1:7" ht="30" x14ac:dyDescent="0.25">
      <c r="A24" s="12">
        <v>17062316</v>
      </c>
      <c r="B24" s="13" t="s">
        <v>353</v>
      </c>
      <c r="C24" s="13" t="s">
        <v>87</v>
      </c>
      <c r="D24" s="13" t="s">
        <v>68</v>
      </c>
      <c r="E24" s="13">
        <v>431103</v>
      </c>
      <c r="F24" s="13">
        <v>7401818</v>
      </c>
      <c r="G24" s="13" t="s">
        <v>78</v>
      </c>
    </row>
    <row r="25" spans="1:7" x14ac:dyDescent="0.25">
      <c r="A25" s="12">
        <v>17062317</v>
      </c>
      <c r="B25" s="13" t="s">
        <v>79</v>
      </c>
      <c r="C25" s="13" t="s">
        <v>87</v>
      </c>
      <c r="D25" s="13" t="s">
        <v>68</v>
      </c>
      <c r="E25" s="13">
        <v>431103</v>
      </c>
      <c r="F25" s="13">
        <v>7401818</v>
      </c>
      <c r="G25" s="13" t="s">
        <v>80</v>
      </c>
    </row>
    <row r="26" spans="1:7" x14ac:dyDescent="0.25">
      <c r="A26" s="12">
        <v>17062318</v>
      </c>
      <c r="B26" s="13" t="s">
        <v>190</v>
      </c>
      <c r="C26" s="13" t="s">
        <v>83</v>
      </c>
      <c r="D26" s="13" t="s">
        <v>68</v>
      </c>
      <c r="E26" s="13">
        <v>431103</v>
      </c>
      <c r="F26" s="13">
        <v>7401818</v>
      </c>
      <c r="G26" s="13" t="s">
        <v>78</v>
      </c>
    </row>
    <row r="27" spans="1:7" ht="30" x14ac:dyDescent="0.25">
      <c r="A27" s="12">
        <v>17062322</v>
      </c>
      <c r="B27" s="13" t="s">
        <v>88</v>
      </c>
      <c r="C27" s="13" t="s">
        <v>70</v>
      </c>
      <c r="D27" s="13" t="s">
        <v>68</v>
      </c>
      <c r="E27" s="13">
        <v>431103</v>
      </c>
      <c r="F27" s="13">
        <v>7401818</v>
      </c>
      <c r="G27" s="13" t="s">
        <v>80</v>
      </c>
    </row>
    <row r="28" spans="1:7" x14ac:dyDescent="0.25">
      <c r="A28" s="12">
        <v>17062323</v>
      </c>
      <c r="B28" s="13" t="s">
        <v>89</v>
      </c>
      <c r="C28" s="13" t="s">
        <v>71</v>
      </c>
      <c r="D28" s="13" t="s">
        <v>68</v>
      </c>
      <c r="E28" s="13">
        <v>431103</v>
      </c>
      <c r="F28" s="13">
        <v>7401818</v>
      </c>
      <c r="G28" s="13" t="s">
        <v>78</v>
      </c>
    </row>
    <row r="29" spans="1:7" ht="60" x14ac:dyDescent="0.25">
      <c r="A29" s="12" t="s">
        <v>387</v>
      </c>
      <c r="B29" s="13" t="s">
        <v>90</v>
      </c>
      <c r="C29" s="13" t="s">
        <v>91</v>
      </c>
      <c r="D29" s="13" t="s">
        <v>392</v>
      </c>
      <c r="E29" s="13"/>
      <c r="F29" s="13"/>
      <c r="G29" s="13" t="s">
        <v>69</v>
      </c>
    </row>
    <row r="30" spans="1:7" ht="45" x14ac:dyDescent="0.25">
      <c r="A30" s="12" t="s">
        <v>388</v>
      </c>
      <c r="B30" s="13" t="s">
        <v>92</v>
      </c>
      <c r="C30" s="13" t="s">
        <v>71</v>
      </c>
      <c r="D30" s="13" t="s">
        <v>392</v>
      </c>
      <c r="E30" s="13"/>
      <c r="F30" s="13"/>
      <c r="G30" s="13" t="s">
        <v>69</v>
      </c>
    </row>
    <row r="31" spans="1:7" ht="30" x14ac:dyDescent="0.25">
      <c r="A31" s="12" t="s">
        <v>389</v>
      </c>
      <c r="B31" s="13" t="s">
        <v>416</v>
      </c>
      <c r="C31" s="13" t="s">
        <v>83</v>
      </c>
      <c r="D31" s="13" t="s">
        <v>392</v>
      </c>
      <c r="E31" s="13"/>
      <c r="F31" s="13"/>
      <c r="G31" s="13" t="s">
        <v>69</v>
      </c>
    </row>
    <row r="32" spans="1:7" ht="45" x14ac:dyDescent="0.25">
      <c r="A32" s="12" t="s">
        <v>390</v>
      </c>
      <c r="B32" s="13" t="s">
        <v>93</v>
      </c>
      <c r="C32" s="13" t="s">
        <v>71</v>
      </c>
      <c r="D32" s="13" t="s">
        <v>392</v>
      </c>
      <c r="E32" s="13"/>
      <c r="F32" s="13"/>
      <c r="G32" s="13" t="s">
        <v>69</v>
      </c>
    </row>
    <row r="33" spans="1:7" ht="30" x14ac:dyDescent="0.25">
      <c r="A33" s="12" t="s">
        <v>391</v>
      </c>
      <c r="B33" s="13" t="s">
        <v>345</v>
      </c>
      <c r="C33" s="13" t="s">
        <v>71</v>
      </c>
      <c r="D33" s="13" t="s">
        <v>392</v>
      </c>
      <c r="E33" s="13"/>
      <c r="F33" s="13"/>
      <c r="G33" s="13" t="s">
        <v>69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84609-522D-478C-AEBA-BB42C1D569E6}">
  <dimension ref="A1:G57"/>
  <sheetViews>
    <sheetView topLeftCell="A2" workbookViewId="0">
      <selection activeCell="E18" sqref="E17:E18"/>
    </sheetView>
  </sheetViews>
  <sheetFormatPr defaultRowHeight="15" x14ac:dyDescent="0.25"/>
  <cols>
    <col min="7" max="7" width="9.140625" customWidth="1"/>
  </cols>
  <sheetData>
    <row r="1" spans="1:7" ht="15.75" x14ac:dyDescent="0.25">
      <c r="A1" s="8" t="s">
        <v>161</v>
      </c>
    </row>
    <row r="4" spans="1:7" ht="30.95" customHeight="1" x14ac:dyDescent="0.25">
      <c r="A4" s="20"/>
      <c r="B4" s="21"/>
      <c r="C4" s="22" t="s">
        <v>73</v>
      </c>
      <c r="D4" s="22" t="s">
        <v>76</v>
      </c>
      <c r="E4" s="22" t="s">
        <v>97</v>
      </c>
      <c r="F4" s="22" t="s">
        <v>98</v>
      </c>
      <c r="G4" s="22" t="s">
        <v>99</v>
      </c>
    </row>
    <row r="5" spans="1:7" x14ac:dyDescent="0.25">
      <c r="A5" s="17"/>
      <c r="B5" s="17" t="s">
        <v>100</v>
      </c>
      <c r="C5" s="17">
        <v>10062219</v>
      </c>
      <c r="D5" s="17">
        <v>10062220</v>
      </c>
      <c r="E5" s="17">
        <v>17062312</v>
      </c>
      <c r="F5" s="17">
        <v>17062313</v>
      </c>
      <c r="G5" s="17">
        <v>17062310</v>
      </c>
    </row>
    <row r="6" spans="1:7" x14ac:dyDescent="0.25">
      <c r="A6" s="17" t="s">
        <v>159</v>
      </c>
      <c r="B6" s="17"/>
      <c r="C6" s="17"/>
      <c r="D6" s="17"/>
      <c r="E6" s="17"/>
      <c r="F6" s="17"/>
      <c r="G6" s="17"/>
    </row>
    <row r="7" spans="1:7" x14ac:dyDescent="0.25">
      <c r="A7" s="17" t="s">
        <v>101</v>
      </c>
      <c r="B7" s="17">
        <v>0.01</v>
      </c>
      <c r="C7" s="17">
        <v>50.11</v>
      </c>
      <c r="D7" s="17">
        <v>60.01</v>
      </c>
      <c r="E7" s="17">
        <v>75.19</v>
      </c>
      <c r="F7" s="17">
        <v>83.3</v>
      </c>
      <c r="G7" s="17">
        <v>71.7</v>
      </c>
    </row>
    <row r="8" spans="1:7" x14ac:dyDescent="0.25">
      <c r="A8" s="17" t="s">
        <v>102</v>
      </c>
      <c r="B8" s="17">
        <v>0.01</v>
      </c>
      <c r="C8" s="17">
        <v>13.92</v>
      </c>
      <c r="D8" s="17">
        <v>15.71</v>
      </c>
      <c r="E8" s="17">
        <v>14.18</v>
      </c>
      <c r="F8" s="17">
        <v>10.35</v>
      </c>
      <c r="G8" s="17">
        <v>17.46</v>
      </c>
    </row>
    <row r="9" spans="1:7" x14ac:dyDescent="0.25">
      <c r="A9" s="17" t="s">
        <v>103</v>
      </c>
      <c r="B9" s="17">
        <v>1E-3</v>
      </c>
      <c r="C9" s="17">
        <v>1.95</v>
      </c>
      <c r="D9" s="17">
        <v>1.1599999999999999</v>
      </c>
      <c r="E9" s="17">
        <v>0.02</v>
      </c>
      <c r="F9" s="17">
        <v>0.01</v>
      </c>
      <c r="G9" s="17">
        <v>0</v>
      </c>
    </row>
    <row r="10" spans="1:7" x14ac:dyDescent="0.25">
      <c r="A10" s="17" t="s">
        <v>104</v>
      </c>
      <c r="B10" s="17">
        <v>0.01</v>
      </c>
      <c r="C10" s="17">
        <v>14.26</v>
      </c>
      <c r="D10" s="17">
        <v>8.7200000000000006</v>
      </c>
      <c r="E10" s="17">
        <v>1.37</v>
      </c>
      <c r="F10" s="17">
        <v>0.86</v>
      </c>
      <c r="G10" s="17">
        <v>0.38</v>
      </c>
    </row>
    <row r="11" spans="1:7" x14ac:dyDescent="0.25">
      <c r="A11" s="17" t="s">
        <v>105</v>
      </c>
      <c r="B11" s="17">
        <v>5.0000000000000001E-3</v>
      </c>
      <c r="C11" s="17">
        <v>0.24</v>
      </c>
      <c r="D11" s="17">
        <v>0.14000000000000001</v>
      </c>
      <c r="E11" s="17">
        <v>0.03</v>
      </c>
      <c r="F11" s="17">
        <v>0.03</v>
      </c>
      <c r="G11" s="17">
        <v>0.08</v>
      </c>
    </row>
    <row r="12" spans="1:7" x14ac:dyDescent="0.25">
      <c r="A12" s="17" t="s">
        <v>106</v>
      </c>
      <c r="B12" s="17">
        <v>0.01</v>
      </c>
      <c r="C12" s="17">
        <v>6.84</v>
      </c>
      <c r="D12" s="17">
        <v>3.28</v>
      </c>
      <c r="E12" s="17">
        <v>0.11</v>
      </c>
      <c r="F12" s="17">
        <v>0.05</v>
      </c>
      <c r="G12" s="19" t="s">
        <v>107</v>
      </c>
    </row>
    <row r="13" spans="1:7" x14ac:dyDescent="0.25">
      <c r="A13" s="17" t="s">
        <v>108</v>
      </c>
      <c r="B13" s="17">
        <v>0.01</v>
      </c>
      <c r="C13" s="17">
        <v>10.42</v>
      </c>
      <c r="D13" s="17">
        <v>5.16</v>
      </c>
      <c r="E13" s="17">
        <v>1.24</v>
      </c>
      <c r="F13" s="17">
        <v>0.5</v>
      </c>
      <c r="G13" s="17">
        <v>0.4</v>
      </c>
    </row>
    <row r="14" spans="1:7" x14ac:dyDescent="0.25">
      <c r="A14" s="17" t="s">
        <v>109</v>
      </c>
      <c r="B14" s="17">
        <v>0.01</v>
      </c>
      <c r="C14" s="17">
        <v>0.97</v>
      </c>
      <c r="D14" s="17">
        <v>0.76</v>
      </c>
      <c r="E14" s="17">
        <v>5.63</v>
      </c>
      <c r="F14" s="17">
        <v>2.76</v>
      </c>
      <c r="G14" s="17">
        <v>9.89</v>
      </c>
    </row>
    <row r="15" spans="1:7" x14ac:dyDescent="0.25">
      <c r="A15" s="17" t="s">
        <v>110</v>
      </c>
      <c r="B15" s="17">
        <v>0.01</v>
      </c>
      <c r="C15" s="17">
        <v>0.47</v>
      </c>
      <c r="D15" s="17">
        <v>2.99</v>
      </c>
      <c r="E15" s="17">
        <v>1.03</v>
      </c>
      <c r="F15" s="17">
        <v>2.5099999999999998</v>
      </c>
      <c r="G15" s="17">
        <v>0.19</v>
      </c>
    </row>
    <row r="16" spans="1:7" x14ac:dyDescent="0.25">
      <c r="A16" s="17" t="s">
        <v>111</v>
      </c>
      <c r="B16" s="17">
        <v>0.01</v>
      </c>
      <c r="C16" s="17">
        <v>0.18</v>
      </c>
      <c r="D16" s="17">
        <v>0.21</v>
      </c>
      <c r="E16" s="17">
        <v>0.06</v>
      </c>
      <c r="F16" s="17">
        <v>0.05</v>
      </c>
      <c r="G16" s="17">
        <v>0.31</v>
      </c>
    </row>
    <row r="17" spans="1:7" x14ac:dyDescent="0.25">
      <c r="A17" s="17" t="s">
        <v>112</v>
      </c>
      <c r="B17" s="17">
        <v>0.01</v>
      </c>
      <c r="C17" s="17">
        <v>0.03</v>
      </c>
      <c r="D17" s="17">
        <v>0.06</v>
      </c>
      <c r="E17" s="17">
        <v>0.02</v>
      </c>
      <c r="F17" s="17">
        <v>0.05</v>
      </c>
      <c r="G17" s="17">
        <v>0.03</v>
      </c>
    </row>
    <row r="18" spans="1:7" x14ac:dyDescent="0.25">
      <c r="A18" s="17" t="s">
        <v>113</v>
      </c>
      <c r="B18" s="17"/>
      <c r="C18" s="17">
        <v>0.01</v>
      </c>
      <c r="D18" s="17">
        <v>0.03</v>
      </c>
      <c r="E18" s="17">
        <v>0.01</v>
      </c>
      <c r="F18" s="17">
        <v>0.02</v>
      </c>
      <c r="G18" s="17">
        <v>0.01</v>
      </c>
    </row>
    <row r="19" spans="1:7" x14ac:dyDescent="0.25">
      <c r="A19" s="17" t="s">
        <v>114</v>
      </c>
      <c r="B19" s="18"/>
      <c r="C19" s="17">
        <v>0.65</v>
      </c>
      <c r="D19" s="17">
        <v>0.95</v>
      </c>
      <c r="E19" s="17">
        <v>0.41</v>
      </c>
      <c r="F19" s="17">
        <v>0.39</v>
      </c>
      <c r="G19" s="17">
        <v>0.23</v>
      </c>
    </row>
    <row r="20" spans="1:7" x14ac:dyDescent="0.25">
      <c r="A20" s="17" t="s">
        <v>115</v>
      </c>
      <c r="B20" s="18"/>
      <c r="C20" s="17">
        <v>100.03</v>
      </c>
      <c r="D20" s="17">
        <v>99.13</v>
      </c>
      <c r="E20" s="17">
        <v>99.29</v>
      </c>
      <c r="F20" s="17">
        <v>100.84</v>
      </c>
      <c r="G20" s="17">
        <v>100.66</v>
      </c>
    </row>
    <row r="21" spans="1:7" x14ac:dyDescent="0.25">
      <c r="A21" s="17" t="s">
        <v>160</v>
      </c>
      <c r="B21" s="16"/>
      <c r="C21" s="16"/>
      <c r="D21" s="16"/>
      <c r="E21" s="16"/>
      <c r="F21" s="16"/>
      <c r="G21" s="16"/>
    </row>
    <row r="22" spans="1:7" x14ac:dyDescent="0.25">
      <c r="A22" s="17" t="s">
        <v>116</v>
      </c>
      <c r="B22" s="19">
        <v>10</v>
      </c>
      <c r="C22" s="19" t="s">
        <v>117</v>
      </c>
      <c r="D22" s="19" t="s">
        <v>117</v>
      </c>
      <c r="E22" s="19">
        <v>30</v>
      </c>
      <c r="F22" s="19">
        <v>80</v>
      </c>
      <c r="G22" s="19">
        <v>410</v>
      </c>
    </row>
    <row r="23" spans="1:7" x14ac:dyDescent="0.25">
      <c r="A23" s="17" t="s">
        <v>118</v>
      </c>
      <c r="B23" s="19">
        <v>2</v>
      </c>
      <c r="C23" s="19">
        <v>18</v>
      </c>
      <c r="D23" s="19">
        <v>422</v>
      </c>
      <c r="E23" s="19">
        <v>5</v>
      </c>
      <c r="F23" s="19">
        <v>21</v>
      </c>
      <c r="G23" s="19">
        <v>3</v>
      </c>
    </row>
    <row r="24" spans="1:7" x14ac:dyDescent="0.25">
      <c r="A24" s="17" t="s">
        <v>119</v>
      </c>
      <c r="B24" s="19">
        <v>1</v>
      </c>
      <c r="C24" s="19">
        <v>2</v>
      </c>
      <c r="D24" s="19">
        <v>4</v>
      </c>
      <c r="E24" s="19">
        <v>7</v>
      </c>
      <c r="F24" s="19">
        <v>7</v>
      </c>
      <c r="G24" s="19">
        <v>4</v>
      </c>
    </row>
    <row r="25" spans="1:7" x14ac:dyDescent="0.25">
      <c r="A25" s="17" t="s">
        <v>120</v>
      </c>
      <c r="B25" s="19">
        <v>0.2</v>
      </c>
      <c r="C25" s="19">
        <v>46</v>
      </c>
      <c r="D25" s="19">
        <v>25.5</v>
      </c>
      <c r="E25" s="19">
        <v>2.2000000000000002</v>
      </c>
      <c r="F25" s="19">
        <v>0.8</v>
      </c>
      <c r="G25" s="19">
        <v>0.5</v>
      </c>
    </row>
    <row r="26" spans="1:7" x14ac:dyDescent="0.25">
      <c r="A26" s="17" t="s">
        <v>121</v>
      </c>
      <c r="B26" s="19">
        <v>0.1</v>
      </c>
      <c r="C26" s="19">
        <v>0.4</v>
      </c>
      <c r="D26" s="19">
        <v>6.1</v>
      </c>
      <c r="E26" s="19">
        <v>11.3</v>
      </c>
      <c r="F26" s="19">
        <v>23.7</v>
      </c>
      <c r="G26" s="19">
        <v>5.5</v>
      </c>
    </row>
    <row r="27" spans="1:7" x14ac:dyDescent="0.25">
      <c r="A27" s="17" t="s">
        <v>122</v>
      </c>
      <c r="B27" s="19">
        <v>0.2</v>
      </c>
      <c r="C27" s="19">
        <v>16.5</v>
      </c>
      <c r="D27" s="19">
        <v>21.9</v>
      </c>
      <c r="E27" s="19">
        <v>16.399999999999999</v>
      </c>
      <c r="F27" s="19">
        <v>13.8</v>
      </c>
      <c r="G27" s="19">
        <v>31.5</v>
      </c>
    </row>
    <row r="28" spans="1:7" x14ac:dyDescent="0.25">
      <c r="A28" s="17" t="s">
        <v>123</v>
      </c>
      <c r="B28" s="19">
        <v>0.7</v>
      </c>
      <c r="C28" s="19">
        <v>1.8</v>
      </c>
      <c r="D28" s="19">
        <v>1.9</v>
      </c>
      <c r="E28" s="19">
        <v>2.1</v>
      </c>
      <c r="F28" s="19">
        <v>2.4</v>
      </c>
      <c r="G28" s="19">
        <v>11.6</v>
      </c>
    </row>
    <row r="29" spans="1:7" x14ac:dyDescent="0.25">
      <c r="A29" s="17" t="s">
        <v>124</v>
      </c>
      <c r="B29" s="19">
        <v>0.2</v>
      </c>
      <c r="C29" s="19">
        <v>2.8</v>
      </c>
      <c r="D29" s="19">
        <v>6.6</v>
      </c>
      <c r="E29" s="19">
        <v>2</v>
      </c>
      <c r="F29" s="19">
        <v>1</v>
      </c>
      <c r="G29" s="19">
        <v>1</v>
      </c>
    </row>
    <row r="30" spans="1:7" x14ac:dyDescent="0.25">
      <c r="A30" s="17" t="s">
        <v>125</v>
      </c>
      <c r="B30" s="19">
        <v>15</v>
      </c>
      <c r="C30" s="19" t="s">
        <v>126</v>
      </c>
      <c r="D30" s="19">
        <v>238</v>
      </c>
      <c r="E30" s="19">
        <v>157</v>
      </c>
      <c r="F30" s="19">
        <v>211</v>
      </c>
      <c r="G30" s="19">
        <v>147</v>
      </c>
    </row>
    <row r="31" spans="1:7" x14ac:dyDescent="0.25">
      <c r="A31" s="17" t="s">
        <v>127</v>
      </c>
      <c r="B31" s="19">
        <v>1</v>
      </c>
      <c r="C31" s="19">
        <v>5</v>
      </c>
      <c r="D31" s="19">
        <v>3</v>
      </c>
      <c r="E31" s="19">
        <v>13</v>
      </c>
      <c r="F31" s="19" t="s">
        <v>128</v>
      </c>
      <c r="G31" s="19">
        <v>1</v>
      </c>
    </row>
    <row r="32" spans="1:7" x14ac:dyDescent="0.25">
      <c r="A32" s="17" t="s">
        <v>129</v>
      </c>
      <c r="B32" s="19">
        <v>1</v>
      </c>
      <c r="C32" s="19">
        <v>5</v>
      </c>
      <c r="D32" s="19">
        <v>12</v>
      </c>
      <c r="E32" s="19">
        <v>14</v>
      </c>
      <c r="F32" s="19">
        <v>8</v>
      </c>
      <c r="G32" s="19">
        <v>39</v>
      </c>
    </row>
    <row r="33" spans="1:7" x14ac:dyDescent="0.25">
      <c r="A33" s="17" t="s">
        <v>130</v>
      </c>
      <c r="B33" s="19">
        <v>0.4</v>
      </c>
      <c r="C33" s="19">
        <v>4.9000000000000004</v>
      </c>
      <c r="D33" s="19">
        <v>147</v>
      </c>
      <c r="E33" s="19">
        <v>66.599999999999994</v>
      </c>
      <c r="F33" s="19">
        <v>129</v>
      </c>
      <c r="G33" s="19">
        <v>17.600000000000001</v>
      </c>
    </row>
    <row r="34" spans="1:7" x14ac:dyDescent="0.25">
      <c r="A34" s="17" t="s">
        <v>131</v>
      </c>
      <c r="B34" s="19">
        <v>1</v>
      </c>
      <c r="C34" s="19">
        <v>44</v>
      </c>
      <c r="D34" s="19">
        <v>22</v>
      </c>
      <c r="E34" s="19" t="s">
        <v>128</v>
      </c>
      <c r="F34" s="19" t="s">
        <v>128</v>
      </c>
      <c r="G34" s="19" t="s">
        <v>128</v>
      </c>
    </row>
    <row r="35" spans="1:7" x14ac:dyDescent="0.25">
      <c r="A35" s="17" t="s">
        <v>132</v>
      </c>
      <c r="B35" s="19">
        <v>0.5</v>
      </c>
      <c r="C35" s="19">
        <v>3.5</v>
      </c>
      <c r="D35" s="19">
        <v>2.8</v>
      </c>
      <c r="E35" s="19">
        <v>5.5</v>
      </c>
      <c r="F35" s="19">
        <v>14.2</v>
      </c>
      <c r="G35" s="19">
        <v>3.5</v>
      </c>
    </row>
    <row r="36" spans="1:7" x14ac:dyDescent="0.25">
      <c r="A36" s="17" t="s">
        <v>133</v>
      </c>
      <c r="B36" s="19">
        <v>2</v>
      </c>
      <c r="C36" s="19">
        <v>191</v>
      </c>
      <c r="D36" s="19">
        <v>153</v>
      </c>
      <c r="E36" s="19">
        <v>16</v>
      </c>
      <c r="F36" s="19">
        <v>26</v>
      </c>
      <c r="G36" s="19">
        <v>8</v>
      </c>
    </row>
    <row r="37" spans="1:7" x14ac:dyDescent="0.25">
      <c r="A37" s="17" t="s">
        <v>134</v>
      </c>
      <c r="B37" s="19">
        <v>0.1</v>
      </c>
      <c r="C37" s="19">
        <v>0.2</v>
      </c>
      <c r="D37" s="19">
        <v>0.9</v>
      </c>
      <c r="E37" s="19">
        <v>2.8</v>
      </c>
      <c r="F37" s="19">
        <v>3.1</v>
      </c>
      <c r="G37" s="19">
        <v>19</v>
      </c>
    </row>
    <row r="38" spans="1:7" x14ac:dyDescent="0.25">
      <c r="A38" s="17" t="s">
        <v>135</v>
      </c>
      <c r="B38" s="19">
        <v>0.1</v>
      </c>
      <c r="C38" s="19">
        <v>0.6</v>
      </c>
      <c r="D38" s="19">
        <v>10</v>
      </c>
      <c r="E38" s="19">
        <v>1.1000000000000001</v>
      </c>
      <c r="F38" s="19">
        <v>1.6</v>
      </c>
      <c r="G38" s="19">
        <v>0.7</v>
      </c>
    </row>
    <row r="39" spans="1:7" x14ac:dyDescent="0.25">
      <c r="A39" s="17" t="s">
        <v>136</v>
      </c>
      <c r="B39" s="19">
        <v>0.1</v>
      </c>
      <c r="C39" s="19">
        <v>0.4</v>
      </c>
      <c r="D39" s="19">
        <v>2.5</v>
      </c>
      <c r="E39" s="19">
        <v>4.8</v>
      </c>
      <c r="F39" s="19">
        <v>1.6</v>
      </c>
      <c r="G39" s="19">
        <v>1.2</v>
      </c>
    </row>
    <row r="40" spans="1:7" x14ac:dyDescent="0.25">
      <c r="A40" s="17" t="s">
        <v>137</v>
      </c>
      <c r="B40" s="19">
        <v>5</v>
      </c>
      <c r="C40" s="19">
        <v>372</v>
      </c>
      <c r="D40" s="19">
        <v>167</v>
      </c>
      <c r="E40" s="19" t="s">
        <v>138</v>
      </c>
      <c r="F40" s="19" t="s">
        <v>138</v>
      </c>
      <c r="G40" s="19" t="s">
        <v>138</v>
      </c>
    </row>
    <row r="41" spans="1:7" x14ac:dyDescent="0.25">
      <c r="A41" s="17" t="s">
        <v>139</v>
      </c>
      <c r="B41" s="19">
        <v>0.7</v>
      </c>
      <c r="C41" s="19" t="s">
        <v>140</v>
      </c>
      <c r="D41" s="19" t="s">
        <v>140</v>
      </c>
      <c r="E41" s="19">
        <v>2.5</v>
      </c>
      <c r="F41" s="19">
        <v>1.4</v>
      </c>
      <c r="G41" s="19">
        <v>0.8</v>
      </c>
    </row>
    <row r="42" spans="1:7" x14ac:dyDescent="0.25">
      <c r="A42" s="17" t="s">
        <v>141</v>
      </c>
      <c r="B42" s="19">
        <v>0.1</v>
      </c>
      <c r="C42" s="19">
        <v>32</v>
      </c>
      <c r="D42" s="19">
        <v>32.5</v>
      </c>
      <c r="E42" s="19">
        <v>21.1</v>
      </c>
      <c r="F42" s="19">
        <v>17.2</v>
      </c>
      <c r="G42" s="19">
        <v>1.5</v>
      </c>
    </row>
    <row r="43" spans="1:7" x14ac:dyDescent="0.25">
      <c r="A43" s="17" t="s">
        <v>142</v>
      </c>
      <c r="B43" s="19">
        <v>2</v>
      </c>
      <c r="C43" s="19">
        <v>115</v>
      </c>
      <c r="D43" s="19">
        <v>269</v>
      </c>
      <c r="E43" s="19">
        <v>53</v>
      </c>
      <c r="F43" s="19">
        <v>20</v>
      </c>
      <c r="G43" s="19">
        <v>9</v>
      </c>
    </row>
    <row r="44" spans="1:7" x14ac:dyDescent="0.25">
      <c r="A44" s="17" t="s">
        <v>143</v>
      </c>
      <c r="B44" s="19">
        <v>0.1</v>
      </c>
      <c r="C44" s="19">
        <v>5.6</v>
      </c>
      <c r="D44" s="19">
        <v>35.6</v>
      </c>
      <c r="E44" s="19">
        <v>5.0999999999999996</v>
      </c>
      <c r="F44" s="19">
        <v>8.3000000000000007</v>
      </c>
      <c r="G44" s="19">
        <v>0.9</v>
      </c>
    </row>
    <row r="45" spans="1:7" x14ac:dyDescent="0.25">
      <c r="A45" s="17" t="s">
        <v>144</v>
      </c>
      <c r="B45" s="19">
        <v>0.1</v>
      </c>
      <c r="C45" s="19">
        <v>15.8</v>
      </c>
      <c r="D45" s="19">
        <v>73</v>
      </c>
      <c r="E45" s="19">
        <v>10.8</v>
      </c>
      <c r="F45" s="19">
        <v>17.3</v>
      </c>
      <c r="G45" s="19">
        <v>1.6</v>
      </c>
    </row>
    <row r="46" spans="1:7" x14ac:dyDescent="0.25">
      <c r="A46" s="17" t="s">
        <v>145</v>
      </c>
      <c r="B46" s="19">
        <v>0.05</v>
      </c>
      <c r="C46" s="19">
        <v>2.4300000000000002</v>
      </c>
      <c r="D46" s="19">
        <v>8.93</v>
      </c>
      <c r="E46" s="19">
        <v>1.27</v>
      </c>
      <c r="F46" s="19">
        <v>1.96</v>
      </c>
      <c r="G46" s="19">
        <v>0.18</v>
      </c>
    </row>
    <row r="47" spans="1:7" x14ac:dyDescent="0.25">
      <c r="A47" s="17" t="s">
        <v>146</v>
      </c>
      <c r="B47" s="19">
        <v>0.1</v>
      </c>
      <c r="C47" s="19">
        <v>12.8</v>
      </c>
      <c r="D47" s="19">
        <v>35.299999999999997</v>
      </c>
      <c r="E47" s="19">
        <v>4.3</v>
      </c>
      <c r="F47" s="19">
        <v>6.8</v>
      </c>
      <c r="G47" s="19">
        <v>0.6</v>
      </c>
    </row>
    <row r="48" spans="1:7" x14ac:dyDescent="0.25">
      <c r="A48" s="17" t="s">
        <v>147</v>
      </c>
      <c r="B48" s="19">
        <v>0.1</v>
      </c>
      <c r="C48" s="19">
        <v>4.2</v>
      </c>
      <c r="D48" s="19">
        <v>7.1</v>
      </c>
      <c r="E48" s="19">
        <v>1.6</v>
      </c>
      <c r="F48" s="19">
        <v>2</v>
      </c>
      <c r="G48" s="19">
        <v>0.3</v>
      </c>
    </row>
    <row r="49" spans="1:7" x14ac:dyDescent="0.25">
      <c r="A49" s="17" t="s">
        <v>148</v>
      </c>
      <c r="B49" s="19">
        <v>0.05</v>
      </c>
      <c r="C49" s="19">
        <v>1.46</v>
      </c>
      <c r="D49" s="19">
        <v>1.72</v>
      </c>
      <c r="E49" s="19">
        <v>0.08</v>
      </c>
      <c r="F49" s="19">
        <v>0.17</v>
      </c>
      <c r="G49" s="19" t="s">
        <v>149</v>
      </c>
    </row>
    <row r="50" spans="1:7" x14ac:dyDescent="0.25">
      <c r="A50" s="17" t="s">
        <v>150</v>
      </c>
      <c r="B50" s="19">
        <v>0.1</v>
      </c>
      <c r="C50" s="19">
        <v>5.3</v>
      </c>
      <c r="D50" s="19">
        <v>6.1</v>
      </c>
      <c r="E50" s="19">
        <v>1.9</v>
      </c>
      <c r="F50" s="19">
        <v>2</v>
      </c>
      <c r="G50" s="19">
        <v>0.2</v>
      </c>
    </row>
    <row r="51" spans="1:7" x14ac:dyDescent="0.25">
      <c r="A51" s="17" t="s">
        <v>151</v>
      </c>
      <c r="B51" s="19">
        <v>0.1</v>
      </c>
      <c r="C51" s="19">
        <v>1</v>
      </c>
      <c r="D51" s="19">
        <v>1</v>
      </c>
      <c r="E51" s="19">
        <v>0.5</v>
      </c>
      <c r="F51" s="19">
        <v>0.5</v>
      </c>
      <c r="G51" s="19" t="s">
        <v>152</v>
      </c>
    </row>
    <row r="52" spans="1:7" x14ac:dyDescent="0.25">
      <c r="A52" s="17" t="s">
        <v>153</v>
      </c>
      <c r="B52" s="19">
        <v>0.1</v>
      </c>
      <c r="C52" s="19">
        <v>6.1</v>
      </c>
      <c r="D52" s="19">
        <v>6.1</v>
      </c>
      <c r="E52" s="19">
        <v>3.6</v>
      </c>
      <c r="F52" s="19">
        <v>3.3</v>
      </c>
      <c r="G52" s="19">
        <v>0.3</v>
      </c>
    </row>
    <row r="53" spans="1:7" x14ac:dyDescent="0.25">
      <c r="A53" s="17" t="s">
        <v>154</v>
      </c>
      <c r="B53" s="19">
        <v>0.1</v>
      </c>
      <c r="C53" s="19">
        <v>1.3</v>
      </c>
      <c r="D53" s="19">
        <v>1.2</v>
      </c>
      <c r="E53" s="19">
        <v>0.6</v>
      </c>
      <c r="F53" s="19">
        <v>0.6</v>
      </c>
      <c r="G53" s="19" t="s">
        <v>152</v>
      </c>
    </row>
    <row r="54" spans="1:7" x14ac:dyDescent="0.25">
      <c r="A54" s="17" t="s">
        <v>155</v>
      </c>
      <c r="B54" s="19">
        <v>0.1</v>
      </c>
      <c r="C54" s="19">
        <v>3.7</v>
      </c>
      <c r="D54" s="19">
        <v>3.6</v>
      </c>
      <c r="E54" s="19">
        <v>1.6</v>
      </c>
      <c r="F54" s="19">
        <v>1.7</v>
      </c>
      <c r="G54" s="19">
        <v>0.1</v>
      </c>
    </row>
    <row r="55" spans="1:7" x14ac:dyDescent="0.25">
      <c r="A55" s="17" t="s">
        <v>156</v>
      </c>
      <c r="B55" s="19">
        <v>0.05</v>
      </c>
      <c r="C55" s="19">
        <v>0.54</v>
      </c>
      <c r="D55" s="19">
        <v>0.54</v>
      </c>
      <c r="E55" s="19">
        <v>0.28000000000000003</v>
      </c>
      <c r="F55" s="19">
        <v>0.24</v>
      </c>
      <c r="G55" s="19" t="s">
        <v>149</v>
      </c>
    </row>
    <row r="56" spans="1:7" x14ac:dyDescent="0.25">
      <c r="A56" s="17" t="s">
        <v>157</v>
      </c>
      <c r="B56" s="19">
        <v>0.1</v>
      </c>
      <c r="C56" s="19">
        <v>3.3</v>
      </c>
      <c r="D56" s="19">
        <v>3.4</v>
      </c>
      <c r="E56" s="19">
        <v>2.6</v>
      </c>
      <c r="F56" s="19">
        <v>1.3</v>
      </c>
      <c r="G56" s="19" t="s">
        <v>152</v>
      </c>
    </row>
    <row r="57" spans="1:7" x14ac:dyDescent="0.25">
      <c r="A57" s="17" t="s">
        <v>158</v>
      </c>
      <c r="B57" s="19">
        <v>0.01</v>
      </c>
      <c r="C57" s="19">
        <v>0.5</v>
      </c>
      <c r="D57" s="19">
        <v>0.56000000000000005</v>
      </c>
      <c r="E57" s="19">
        <v>0.36</v>
      </c>
      <c r="F57" s="19">
        <v>0.24</v>
      </c>
      <c r="G57" s="19">
        <v>0.01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9775D-3B7A-46FB-93BD-0B1AEC1E34F0}">
  <dimension ref="A1:CB40"/>
  <sheetViews>
    <sheetView topLeftCell="A15" workbookViewId="0">
      <selection activeCell="U26" sqref="U26"/>
    </sheetView>
  </sheetViews>
  <sheetFormatPr defaultColWidth="8.7109375" defaultRowHeight="12.75" x14ac:dyDescent="0.2"/>
  <cols>
    <col min="1" max="7" width="10.85546875" style="29" bestFit="1" customWidth="1"/>
    <col min="8" max="10" width="10.85546875" style="29" customWidth="1"/>
    <col min="11" max="16" width="10.85546875" style="29" bestFit="1" customWidth="1"/>
    <col min="17" max="19" width="10.85546875" style="29" customWidth="1"/>
    <col min="20" max="25" width="12.42578125" style="29" bestFit="1" customWidth="1"/>
    <col min="26" max="37" width="12.42578125" style="29" customWidth="1"/>
    <col min="38" max="43" width="10.85546875" style="29" bestFit="1" customWidth="1"/>
    <col min="44" max="46" width="8.7109375" style="29"/>
    <col min="47" max="52" width="10.85546875" style="29" bestFit="1" customWidth="1"/>
    <col min="53" max="53" width="10.85546875" style="29" customWidth="1"/>
    <col min="54" max="55" width="9.140625" style="29" customWidth="1"/>
    <col min="56" max="61" width="10.85546875" style="29" bestFit="1" customWidth="1"/>
    <col min="62" max="62" width="10.85546875" style="29" customWidth="1"/>
    <col min="63" max="64" width="9.140625" style="29" customWidth="1"/>
    <col min="65" max="66" width="10.85546875" style="29" bestFit="1" customWidth="1"/>
    <col min="67" max="67" width="9.140625" style="29" customWidth="1"/>
    <col min="68" max="70" width="10.85546875" style="29" bestFit="1" customWidth="1"/>
    <col min="71" max="72" width="9.140625" style="29" customWidth="1"/>
    <col min="73" max="78" width="8.7109375" style="29"/>
    <col min="79" max="80" width="9.140625" style="29" customWidth="1"/>
    <col min="81" max="16384" width="8.7109375" style="29"/>
  </cols>
  <sheetData>
    <row r="1" spans="1:80" ht="15.75" x14ac:dyDescent="0.25">
      <c r="A1" s="8" t="s">
        <v>371</v>
      </c>
    </row>
    <row r="3" spans="1:80" s="96" customFormat="1" x14ac:dyDescent="0.2">
      <c r="B3" s="96" t="s">
        <v>354</v>
      </c>
      <c r="K3" s="96" t="s">
        <v>355</v>
      </c>
      <c r="T3" s="96" t="s">
        <v>356</v>
      </c>
      <c r="AC3" s="29" t="s">
        <v>357</v>
      </c>
      <c r="AD3" s="29"/>
      <c r="AE3" s="29"/>
      <c r="AF3" s="29"/>
      <c r="AG3" s="29"/>
      <c r="AH3" s="29"/>
      <c r="AL3" s="96" t="s">
        <v>358</v>
      </c>
    </row>
    <row r="4" spans="1:80" x14ac:dyDescent="0.2">
      <c r="A4" s="29" t="s">
        <v>359</v>
      </c>
      <c r="B4" s="29" t="s">
        <v>360</v>
      </c>
      <c r="C4" s="29" t="s">
        <v>361</v>
      </c>
      <c r="D4" s="29" t="s">
        <v>362</v>
      </c>
      <c r="E4" s="29" t="s">
        <v>363</v>
      </c>
      <c r="F4" s="29" t="s">
        <v>364</v>
      </c>
      <c r="G4" s="29" t="s">
        <v>365</v>
      </c>
      <c r="H4" s="95" t="s">
        <v>252</v>
      </c>
      <c r="I4" s="1" t="s">
        <v>256</v>
      </c>
      <c r="K4" s="29" t="s">
        <v>305</v>
      </c>
      <c r="L4" s="29" t="s">
        <v>306</v>
      </c>
      <c r="M4" s="29" t="s">
        <v>307</v>
      </c>
      <c r="N4" s="29" t="s">
        <v>308</v>
      </c>
      <c r="O4" s="29" t="s">
        <v>309</v>
      </c>
      <c r="P4" s="29" t="s">
        <v>310</v>
      </c>
      <c r="Q4" s="95" t="s">
        <v>252</v>
      </c>
      <c r="R4" s="1" t="s">
        <v>256</v>
      </c>
      <c r="T4" s="29" t="s">
        <v>191</v>
      </c>
      <c r="U4" s="29" t="s">
        <v>192</v>
      </c>
      <c r="V4" s="29" t="s">
        <v>193</v>
      </c>
      <c r="W4" s="29" t="s">
        <v>194</v>
      </c>
      <c r="X4" s="29" t="s">
        <v>195</v>
      </c>
      <c r="Y4" s="29" t="s">
        <v>196</v>
      </c>
      <c r="Z4" s="95" t="s">
        <v>252</v>
      </c>
      <c r="AA4" s="1" t="s">
        <v>256</v>
      </c>
      <c r="AB4" s="1"/>
      <c r="AC4" s="29" t="s">
        <v>214</v>
      </c>
      <c r="AD4" s="29" t="s">
        <v>215</v>
      </c>
      <c r="AE4" s="29" t="s">
        <v>216</v>
      </c>
      <c r="AF4" s="29" t="s">
        <v>217</v>
      </c>
      <c r="AG4" s="29" t="s">
        <v>218</v>
      </c>
      <c r="AH4" s="29" t="s">
        <v>219</v>
      </c>
      <c r="AI4" s="95" t="s">
        <v>252</v>
      </c>
      <c r="AJ4" s="1" t="s">
        <v>256</v>
      </c>
      <c r="AK4" s="1"/>
      <c r="AL4" s="29" t="s">
        <v>227</v>
      </c>
      <c r="AM4" s="29" t="s">
        <v>228</v>
      </c>
      <c r="AN4" s="29" t="s">
        <v>229</v>
      </c>
      <c r="AO4" s="29" t="s">
        <v>230</v>
      </c>
      <c r="AP4" s="29" t="s">
        <v>231</v>
      </c>
      <c r="AQ4" s="29" t="s">
        <v>232</v>
      </c>
      <c r="AR4" s="95" t="s">
        <v>252</v>
      </c>
      <c r="AS4" s="1" t="s">
        <v>256</v>
      </c>
    </row>
    <row r="5" spans="1:80" x14ac:dyDescent="0.2">
      <c r="A5" s="31" t="s">
        <v>255</v>
      </c>
      <c r="B5" s="90"/>
      <c r="C5" s="90"/>
      <c r="D5" s="90"/>
      <c r="E5" s="90"/>
      <c r="F5" s="90"/>
      <c r="G5" s="90"/>
      <c r="H5" s="91"/>
      <c r="I5" s="90"/>
      <c r="K5" s="90"/>
      <c r="L5" s="90"/>
      <c r="M5" s="90"/>
      <c r="N5" s="90"/>
      <c r="O5" s="90"/>
      <c r="P5" s="90"/>
      <c r="Q5" s="91"/>
      <c r="R5" s="90"/>
      <c r="T5" s="90"/>
      <c r="U5" s="90"/>
      <c r="V5" s="90"/>
      <c r="W5" s="90"/>
      <c r="X5" s="90"/>
      <c r="Y5" s="90"/>
      <c r="Z5" s="91"/>
      <c r="AA5" s="90"/>
      <c r="AC5" s="90"/>
      <c r="AD5" s="90"/>
      <c r="AE5" s="90"/>
      <c r="AF5" s="90"/>
      <c r="AG5" s="90"/>
      <c r="AH5" s="90"/>
      <c r="AI5" s="91"/>
      <c r="AJ5" s="90"/>
      <c r="AL5" s="90"/>
      <c r="AM5" s="90"/>
      <c r="AN5" s="90"/>
      <c r="AO5" s="90"/>
      <c r="AP5" s="90"/>
      <c r="AQ5" s="90"/>
      <c r="AR5" s="91"/>
      <c r="AS5" s="90"/>
    </row>
    <row r="6" spans="1:80" ht="14.25" x14ac:dyDescent="0.25">
      <c r="A6" s="29" t="s">
        <v>257</v>
      </c>
      <c r="B6" s="87">
        <v>60.891500000000001</v>
      </c>
      <c r="C6" s="87">
        <v>60.665999999999997</v>
      </c>
      <c r="D6" s="87">
        <v>60.070300000000003</v>
      </c>
      <c r="E6" s="87">
        <v>61.258400000000002</v>
      </c>
      <c r="F6" s="87">
        <v>60.836399999999998</v>
      </c>
      <c r="G6" s="87">
        <v>60.685099999999998</v>
      </c>
      <c r="H6" s="88">
        <f>AVERAGE(B6:G6)</f>
        <v>60.73461666666666</v>
      </c>
      <c r="I6" s="87">
        <f>STDEV(B6:G6)</f>
        <v>0.3893065600098029</v>
      </c>
      <c r="K6" s="87">
        <v>64.581500000000005</v>
      </c>
      <c r="L6" s="87">
        <v>64.585499999999996</v>
      </c>
      <c r="M6" s="87">
        <v>64.548699999999997</v>
      </c>
      <c r="N6" s="87">
        <v>65.056200000000004</v>
      </c>
      <c r="O6" s="87">
        <v>64.674400000000006</v>
      </c>
      <c r="P6" s="87">
        <v>65.004300000000001</v>
      </c>
      <c r="Q6" s="88">
        <f>AVERAGE(K6:P6)</f>
        <v>64.741766666666663</v>
      </c>
      <c r="R6" s="87">
        <f>STDEV(K6:P6)</f>
        <v>0.2279077678945306</v>
      </c>
      <c r="T6" s="87">
        <v>66.436300000000003</v>
      </c>
      <c r="U6" s="87">
        <v>66.922899999999998</v>
      </c>
      <c r="V6" s="87">
        <v>66.932000000000002</v>
      </c>
      <c r="W6" s="87">
        <v>66.289400000000001</v>
      </c>
      <c r="X6" s="87">
        <v>66.837699999999998</v>
      </c>
      <c r="Y6" s="87">
        <v>66.730599999999995</v>
      </c>
      <c r="Z6" s="88">
        <f>AVERAGE(T6:Y6)</f>
        <v>66.691483333333323</v>
      </c>
      <c r="AA6" s="87">
        <f>STDEV(T6:Y6)</f>
        <v>0.26873812841996608</v>
      </c>
      <c r="AB6" s="87"/>
      <c r="AC6" s="87">
        <v>67.374200000000002</v>
      </c>
      <c r="AD6" s="87">
        <v>67.677400000000006</v>
      </c>
      <c r="AE6" s="87">
        <v>68.052999999999997</v>
      </c>
      <c r="AF6" s="87">
        <v>67.354699999999994</v>
      </c>
      <c r="AG6" s="87">
        <v>66.846599999999995</v>
      </c>
      <c r="AH6" s="87">
        <v>67.568899999999999</v>
      </c>
      <c r="AI6" s="88">
        <f>AVERAGE(AC6:AH6)</f>
        <v>67.479133333333323</v>
      </c>
      <c r="AJ6" s="87">
        <f>STDEV(AC6:AH6)</f>
        <v>0.40082009763317494</v>
      </c>
      <c r="AK6" s="87"/>
      <c r="AL6" s="87">
        <v>68.557199999999995</v>
      </c>
      <c r="AM6" s="87">
        <v>68.870500000000007</v>
      </c>
      <c r="AN6" s="87">
        <v>68.559399999999997</v>
      </c>
      <c r="AO6" s="87">
        <v>68.580699999999993</v>
      </c>
      <c r="AP6" s="87">
        <v>68.669899999999998</v>
      </c>
      <c r="AQ6" s="87">
        <v>68.947299999999998</v>
      </c>
      <c r="AR6" s="88">
        <f>AVERAGE(AL6:AQ6)</f>
        <v>68.697499999999991</v>
      </c>
      <c r="AS6" s="87">
        <f>STDEV(AL6:AQ6)</f>
        <v>0.17058062023571482</v>
      </c>
      <c r="AT6" s="87"/>
      <c r="BT6" s="87"/>
      <c r="CA6" s="87"/>
      <c r="CB6" s="87"/>
    </row>
    <row r="7" spans="1:80" ht="14.25" x14ac:dyDescent="0.25">
      <c r="A7" s="29" t="s">
        <v>259</v>
      </c>
      <c r="B7" s="87">
        <v>23.731000000000002</v>
      </c>
      <c r="C7" s="87">
        <v>24.43</v>
      </c>
      <c r="D7" s="87">
        <v>24.251899999999999</v>
      </c>
      <c r="E7" s="87">
        <v>24.081099999999999</v>
      </c>
      <c r="F7" s="87">
        <v>24.127500000000001</v>
      </c>
      <c r="G7" s="87">
        <v>23.860900000000001</v>
      </c>
      <c r="H7" s="88">
        <f t="shared" ref="H7:H20" si="0">AVERAGE(B7:G7)</f>
        <v>24.080399999999997</v>
      </c>
      <c r="I7" s="87">
        <f t="shared" ref="I7:I20" si="1">STDEV(B7:G7)</f>
        <v>0.25460240375927251</v>
      </c>
      <c r="K7" s="87">
        <v>21.3124</v>
      </c>
      <c r="L7" s="87">
        <v>21.662400000000002</v>
      </c>
      <c r="M7" s="87">
        <v>21.7697</v>
      </c>
      <c r="N7" s="87">
        <v>21.616199999999999</v>
      </c>
      <c r="O7" s="87">
        <v>21.394300000000001</v>
      </c>
      <c r="P7" s="87">
        <v>21.562000000000001</v>
      </c>
      <c r="Q7" s="88">
        <f t="shared" ref="Q7:Q16" si="2">AVERAGE(K7:P7)</f>
        <v>21.552833333333336</v>
      </c>
      <c r="R7" s="87">
        <f t="shared" ref="R7:R16" si="3">STDEV(K7:P7)</f>
        <v>0.17092476317569272</v>
      </c>
      <c r="T7" s="87">
        <v>21.127300000000002</v>
      </c>
      <c r="U7" s="87">
        <v>21.351199999999999</v>
      </c>
      <c r="V7" s="87">
        <v>21.2836</v>
      </c>
      <c r="W7" s="87">
        <v>20.8611</v>
      </c>
      <c r="X7" s="87">
        <v>21.0106</v>
      </c>
      <c r="Y7" s="87">
        <v>21.471</v>
      </c>
      <c r="Z7" s="88">
        <f t="shared" ref="Z7:Z16" si="4">AVERAGE(T7:Y7)</f>
        <v>21.184133333333332</v>
      </c>
      <c r="AA7" s="87">
        <f t="shared" ref="AA7:AA16" si="5">STDEV(T7:Y7)</f>
        <v>0.22706463984219663</v>
      </c>
      <c r="AB7" s="87"/>
      <c r="AC7" s="87">
        <v>20.2302</v>
      </c>
      <c r="AD7" s="87">
        <v>20.4407</v>
      </c>
      <c r="AE7" s="87">
        <v>20.176200000000001</v>
      </c>
      <c r="AF7" s="87">
        <v>20.436299999999999</v>
      </c>
      <c r="AG7" s="87">
        <v>20.130800000000001</v>
      </c>
      <c r="AH7" s="87">
        <v>20.463999999999999</v>
      </c>
      <c r="AI7" s="88">
        <f t="shared" ref="AI7:AI16" si="6">AVERAGE(AC7:AH7)</f>
        <v>20.313033333333333</v>
      </c>
      <c r="AJ7" s="87">
        <f t="shared" ref="AJ7:AJ16" si="7">STDEV(AC7:AH7)</f>
        <v>0.15038490172442978</v>
      </c>
      <c r="AK7" s="87"/>
      <c r="AL7" s="87">
        <v>19.288900000000002</v>
      </c>
      <c r="AM7" s="87">
        <v>19.0123</v>
      </c>
      <c r="AN7" s="87">
        <v>19.509699999999999</v>
      </c>
      <c r="AO7" s="87">
        <v>19.238</v>
      </c>
      <c r="AP7" s="87">
        <v>19.425799999999999</v>
      </c>
      <c r="AQ7" s="87">
        <v>19.176500000000001</v>
      </c>
      <c r="AR7" s="88">
        <f t="shared" ref="AR7:AR16" si="8">AVERAGE(AL7:AQ7)</f>
        <v>19.275200000000002</v>
      </c>
      <c r="AS7" s="87">
        <f t="shared" ref="AS7:AS16" si="9">STDEV(AL7:AQ7)</f>
        <v>0.17782026881095367</v>
      </c>
      <c r="AT7" s="87"/>
      <c r="BT7" s="87"/>
      <c r="CA7" s="87"/>
      <c r="CB7" s="87"/>
    </row>
    <row r="8" spans="1:80" x14ac:dyDescent="0.2">
      <c r="A8" s="29" t="s">
        <v>235</v>
      </c>
      <c r="B8" s="87">
        <v>1.78E-2</v>
      </c>
      <c r="C8" s="87">
        <v>0</v>
      </c>
      <c r="D8" s="87">
        <v>2.5100000000000001E-2</v>
      </c>
      <c r="E8" s="87">
        <v>1.14E-2</v>
      </c>
      <c r="F8" s="87">
        <v>2.87E-2</v>
      </c>
      <c r="G8" s="87">
        <v>0.03</v>
      </c>
      <c r="H8" s="88">
        <f t="shared" si="0"/>
        <v>1.8833333333333334E-2</v>
      </c>
      <c r="I8" s="87">
        <f t="shared" si="1"/>
        <v>1.1595976313647189E-2</v>
      </c>
      <c r="K8" s="87">
        <v>0</v>
      </c>
      <c r="L8" s="87">
        <v>0</v>
      </c>
      <c r="M8" s="87">
        <v>0</v>
      </c>
      <c r="N8" s="87">
        <v>0</v>
      </c>
      <c r="O8" s="87">
        <v>3.8699999999999998E-2</v>
      </c>
      <c r="P8" s="87">
        <v>0</v>
      </c>
      <c r="Q8" s="88">
        <f t="shared" si="2"/>
        <v>6.45E-3</v>
      </c>
      <c r="R8" s="87">
        <f t="shared" si="3"/>
        <v>1.5799208840951498E-2</v>
      </c>
      <c r="T8" s="87">
        <v>0</v>
      </c>
      <c r="U8" s="87">
        <v>0</v>
      </c>
      <c r="V8" s="87">
        <v>1.95E-2</v>
      </c>
      <c r="W8" s="87">
        <v>0</v>
      </c>
      <c r="X8" s="87">
        <v>0</v>
      </c>
      <c r="Y8" s="87">
        <v>2.06E-2</v>
      </c>
      <c r="Z8" s="88">
        <f t="shared" si="4"/>
        <v>6.6833333333333328E-3</v>
      </c>
      <c r="AA8" s="87">
        <f t="shared" si="5"/>
        <v>1.0359617110041601E-2</v>
      </c>
      <c r="AB8" s="87"/>
      <c r="AC8" s="87">
        <v>1.6999999999999999E-3</v>
      </c>
      <c r="AD8" s="87">
        <v>0</v>
      </c>
      <c r="AE8" s="87">
        <v>0</v>
      </c>
      <c r="AF8" s="87">
        <v>0.01</v>
      </c>
      <c r="AG8" s="87">
        <v>1.3299999999999999E-2</v>
      </c>
      <c r="AH8" s="87">
        <v>2.8899999999999999E-2</v>
      </c>
      <c r="AI8" s="88">
        <f t="shared" si="6"/>
        <v>8.9833333333333345E-3</v>
      </c>
      <c r="AJ8" s="87">
        <f t="shared" si="7"/>
        <v>1.1231992996199144E-2</v>
      </c>
      <c r="AK8" s="87"/>
      <c r="AL8" s="87">
        <v>0</v>
      </c>
      <c r="AM8" s="87">
        <v>0</v>
      </c>
      <c r="AN8" s="87">
        <v>0</v>
      </c>
      <c r="AO8" s="87">
        <v>0</v>
      </c>
      <c r="AP8" s="87">
        <v>0</v>
      </c>
      <c r="AQ8" s="87">
        <v>3.0200000000000001E-2</v>
      </c>
      <c r="AR8" s="88">
        <f t="shared" si="8"/>
        <v>5.0333333333333332E-3</v>
      </c>
      <c r="AS8" s="87">
        <f t="shared" si="9"/>
        <v>1.2329098372008664E-2</v>
      </c>
      <c r="AT8" s="87"/>
      <c r="BT8" s="87"/>
      <c r="CA8" s="87"/>
      <c r="CB8" s="87"/>
    </row>
    <row r="9" spans="1:80" x14ac:dyDescent="0.2">
      <c r="A9" s="29" t="s">
        <v>105</v>
      </c>
      <c r="B9" s="87">
        <v>0</v>
      </c>
      <c r="C9" s="87">
        <v>1.1299999999999999E-2</v>
      </c>
      <c r="D9" s="87">
        <v>2.7E-2</v>
      </c>
      <c r="E9" s="87">
        <v>5.1799999999999999E-2</v>
      </c>
      <c r="F9" s="87">
        <v>2.0299999999999999E-2</v>
      </c>
      <c r="G9" s="87">
        <v>8.9999999999999993E-3</v>
      </c>
      <c r="H9" s="88">
        <f t="shared" si="0"/>
        <v>1.9899999999999998E-2</v>
      </c>
      <c r="I9" s="87">
        <f t="shared" si="1"/>
        <v>1.8204175345233303E-2</v>
      </c>
      <c r="K9" s="87">
        <v>2.3E-3</v>
      </c>
      <c r="L9" s="87">
        <v>6.7999999999999996E-3</v>
      </c>
      <c r="M9" s="87">
        <v>6.7999999999999996E-3</v>
      </c>
      <c r="N9" s="87">
        <v>3.3799999999999997E-2</v>
      </c>
      <c r="O9" s="87">
        <v>0</v>
      </c>
      <c r="P9" s="87">
        <v>5.1799999999999999E-2</v>
      </c>
      <c r="Q9" s="88">
        <f t="shared" si="2"/>
        <v>1.6916666666666667E-2</v>
      </c>
      <c r="R9" s="87">
        <f t="shared" si="3"/>
        <v>2.1006705278712005E-2</v>
      </c>
      <c r="T9" s="87">
        <v>1.5E-3</v>
      </c>
      <c r="U9" s="87">
        <v>1.0500000000000001E-2</v>
      </c>
      <c r="V9" s="87">
        <v>0</v>
      </c>
      <c r="W9" s="87">
        <v>3.3300000000000003E-2</v>
      </c>
      <c r="X9" s="87">
        <v>1.11E-2</v>
      </c>
      <c r="Y9" s="87">
        <v>4.4000000000000003E-3</v>
      </c>
      <c r="Z9" s="88">
        <f t="shared" si="4"/>
        <v>1.0133333333333334E-2</v>
      </c>
      <c r="AA9" s="87">
        <f t="shared" si="5"/>
        <v>1.2229908694126324E-2</v>
      </c>
      <c r="AB9" s="87"/>
      <c r="AC9" s="87">
        <v>4.4999999999999997E-3</v>
      </c>
      <c r="AD9" s="87">
        <v>2.3E-3</v>
      </c>
      <c r="AE9" s="87">
        <v>0</v>
      </c>
      <c r="AF9" s="87">
        <v>6.7999999999999996E-3</v>
      </c>
      <c r="AG9" s="87">
        <v>0</v>
      </c>
      <c r="AH9" s="87">
        <v>3.1699999999999999E-2</v>
      </c>
      <c r="AI9" s="88">
        <f t="shared" si="6"/>
        <v>7.5500000000000003E-3</v>
      </c>
      <c r="AJ9" s="87">
        <f t="shared" si="7"/>
        <v>1.2121509806950618E-2</v>
      </c>
      <c r="AK9" s="87"/>
      <c r="AL9" s="87">
        <v>4.4999999999999998E-2</v>
      </c>
      <c r="AM9" s="87">
        <v>6.7999999999999996E-3</v>
      </c>
      <c r="AN9" s="87">
        <v>0</v>
      </c>
      <c r="AO9" s="87">
        <v>2.4799999999999999E-2</v>
      </c>
      <c r="AP9" s="87">
        <v>0</v>
      </c>
      <c r="AQ9" s="87">
        <v>0</v>
      </c>
      <c r="AR9" s="88">
        <f t="shared" si="8"/>
        <v>1.2766666666666667E-2</v>
      </c>
      <c r="AS9" s="87">
        <f t="shared" si="9"/>
        <v>1.848433571072184E-2</v>
      </c>
      <c r="AT9" s="87"/>
      <c r="BT9" s="87"/>
      <c r="CA9" s="87"/>
      <c r="CB9" s="87"/>
    </row>
    <row r="10" spans="1:80" x14ac:dyDescent="0.2">
      <c r="A10" s="29" t="s">
        <v>108</v>
      </c>
      <c r="B10" s="87">
        <v>5.9244000000000003</v>
      </c>
      <c r="C10" s="87">
        <v>6.2622999999999998</v>
      </c>
      <c r="D10" s="87">
        <v>6.5514000000000001</v>
      </c>
      <c r="E10" s="87">
        <v>6.1031000000000004</v>
      </c>
      <c r="F10" s="87">
        <v>6.016</v>
      </c>
      <c r="G10" s="87">
        <v>6.1082999999999998</v>
      </c>
      <c r="H10" s="88">
        <f t="shared" si="0"/>
        <v>6.1609166666666662</v>
      </c>
      <c r="I10" s="87">
        <f t="shared" si="1"/>
        <v>0.22172418376592717</v>
      </c>
      <c r="K10" s="87">
        <v>3.0341999999999998</v>
      </c>
      <c r="L10" s="87">
        <v>3.1863000000000001</v>
      </c>
      <c r="M10" s="87">
        <v>3.2052999999999998</v>
      </c>
      <c r="N10" s="87">
        <v>3.0508000000000002</v>
      </c>
      <c r="O10" s="87">
        <v>3.0554999999999999</v>
      </c>
      <c r="P10" s="87">
        <v>3.1126</v>
      </c>
      <c r="Q10" s="88">
        <f t="shared" si="2"/>
        <v>3.10745</v>
      </c>
      <c r="R10" s="87">
        <f t="shared" si="3"/>
        <v>7.3609856676942392E-2</v>
      </c>
      <c r="T10" s="87">
        <v>2.4847000000000001</v>
      </c>
      <c r="U10" s="87">
        <v>2.3468</v>
      </c>
      <c r="V10" s="87">
        <v>2.3957000000000002</v>
      </c>
      <c r="W10" s="87">
        <v>2.4033000000000002</v>
      </c>
      <c r="X10" s="87">
        <v>2.2665000000000002</v>
      </c>
      <c r="Y10" s="87">
        <v>2.3169</v>
      </c>
      <c r="Z10" s="88">
        <f t="shared" si="4"/>
        <v>2.3689833333333334</v>
      </c>
      <c r="AA10" s="87">
        <f t="shared" si="5"/>
        <v>7.6143769716679188E-2</v>
      </c>
      <c r="AB10" s="87"/>
      <c r="AC10" s="87">
        <v>1.3369</v>
      </c>
      <c r="AD10" s="87">
        <v>1.3613</v>
      </c>
      <c r="AE10" s="87">
        <v>1.2941</v>
      </c>
      <c r="AF10" s="87">
        <v>1.3062</v>
      </c>
      <c r="AG10" s="87">
        <v>1.2482</v>
      </c>
      <c r="AH10" s="87">
        <v>1.3036000000000001</v>
      </c>
      <c r="AI10" s="88">
        <f t="shared" si="6"/>
        <v>1.3083833333333335</v>
      </c>
      <c r="AJ10" s="87">
        <f t="shared" si="7"/>
        <v>3.8644710720442267E-2</v>
      </c>
      <c r="AK10" s="87"/>
      <c r="AL10" s="87">
        <v>0.10390000000000001</v>
      </c>
      <c r="AM10" s="87">
        <v>0.1101</v>
      </c>
      <c r="AN10" s="87">
        <v>0.13869999999999999</v>
      </c>
      <c r="AO10" s="87">
        <v>5.28E-2</v>
      </c>
      <c r="AP10" s="87">
        <v>0.1116</v>
      </c>
      <c r="AQ10" s="87">
        <v>0.13869999999999999</v>
      </c>
      <c r="AR10" s="88">
        <f t="shared" si="8"/>
        <v>0.10929999999999999</v>
      </c>
      <c r="AS10" s="87">
        <f t="shared" si="9"/>
        <v>3.1483519498302685E-2</v>
      </c>
      <c r="AT10" s="87"/>
      <c r="BT10" s="87"/>
      <c r="CA10" s="87"/>
      <c r="CB10" s="87"/>
    </row>
    <row r="11" spans="1:80" ht="14.25" x14ac:dyDescent="0.25">
      <c r="A11" s="29" t="s">
        <v>260</v>
      </c>
      <c r="B11" s="87">
        <v>8.2530999999999999</v>
      </c>
      <c r="C11" s="87">
        <v>7.8624999999999998</v>
      </c>
      <c r="D11" s="87">
        <v>8.0330999999999992</v>
      </c>
      <c r="E11" s="87">
        <v>8.0824999999999996</v>
      </c>
      <c r="F11" s="87">
        <v>8.1846999999999994</v>
      </c>
      <c r="G11" s="87">
        <v>8.2195</v>
      </c>
      <c r="H11" s="88">
        <f t="shared" si="0"/>
        <v>8.1059000000000001</v>
      </c>
      <c r="I11" s="87">
        <f t="shared" si="1"/>
        <v>0.14551508512865605</v>
      </c>
      <c r="K11" s="87">
        <v>10.018000000000001</v>
      </c>
      <c r="L11" s="87">
        <v>10.126899999999999</v>
      </c>
      <c r="M11" s="87">
        <v>10.049899999999999</v>
      </c>
      <c r="N11" s="87">
        <v>10.0214</v>
      </c>
      <c r="O11" s="87">
        <v>9.9655000000000005</v>
      </c>
      <c r="P11" s="87">
        <v>10.072800000000001</v>
      </c>
      <c r="Q11" s="88">
        <f t="shared" si="2"/>
        <v>10.042416666666666</v>
      </c>
      <c r="R11" s="87">
        <f t="shared" si="3"/>
        <v>5.4901053420372777E-2</v>
      </c>
      <c r="T11" s="87">
        <v>10.471399999999999</v>
      </c>
      <c r="U11" s="87">
        <v>10.3164</v>
      </c>
      <c r="V11" s="87">
        <v>10.3733</v>
      </c>
      <c r="W11" s="87">
        <v>10.415100000000001</v>
      </c>
      <c r="X11" s="87">
        <v>10.331</v>
      </c>
      <c r="Y11" s="87">
        <v>10.419600000000001</v>
      </c>
      <c r="Z11" s="88">
        <f t="shared" si="4"/>
        <v>10.3878</v>
      </c>
      <c r="AA11" s="87">
        <f t="shared" si="5"/>
        <v>5.8787651764635102E-2</v>
      </c>
      <c r="AB11" s="87"/>
      <c r="AC11" s="87">
        <v>11.013500000000001</v>
      </c>
      <c r="AD11" s="87">
        <v>10.994999999999999</v>
      </c>
      <c r="AE11" s="87">
        <v>11.088100000000001</v>
      </c>
      <c r="AF11" s="87">
        <v>11.181699999999999</v>
      </c>
      <c r="AG11" s="87">
        <v>11.0036</v>
      </c>
      <c r="AH11" s="87">
        <v>10.9436</v>
      </c>
      <c r="AI11" s="88">
        <f t="shared" si="6"/>
        <v>11.037583333333332</v>
      </c>
      <c r="AJ11" s="87">
        <f t="shared" si="7"/>
        <v>8.4501631147964495E-2</v>
      </c>
      <c r="AK11" s="87"/>
      <c r="AL11" s="87">
        <v>11.8049</v>
      </c>
      <c r="AM11" s="87">
        <v>11.7677</v>
      </c>
      <c r="AN11" s="87">
        <v>11.6374</v>
      </c>
      <c r="AO11" s="87">
        <v>11.7111</v>
      </c>
      <c r="AP11" s="87">
        <v>11.738099999999999</v>
      </c>
      <c r="AQ11" s="87">
        <v>11.7537</v>
      </c>
      <c r="AR11" s="88">
        <f t="shared" si="8"/>
        <v>11.735483333333333</v>
      </c>
      <c r="AS11" s="87">
        <f t="shared" si="9"/>
        <v>5.7289036182036429E-2</v>
      </c>
      <c r="AT11" s="87"/>
      <c r="BT11" s="87"/>
      <c r="CA11" s="87"/>
      <c r="CB11" s="87"/>
    </row>
    <row r="12" spans="1:80" ht="14.25" x14ac:dyDescent="0.25">
      <c r="A12" s="29" t="s">
        <v>261</v>
      </c>
      <c r="B12" s="87">
        <v>0.35399999999999998</v>
      </c>
      <c r="C12" s="87">
        <v>0.32150000000000001</v>
      </c>
      <c r="D12" s="87">
        <v>0.3548</v>
      </c>
      <c r="E12" s="87">
        <v>0.23280000000000001</v>
      </c>
      <c r="F12" s="87">
        <v>0.1479</v>
      </c>
      <c r="G12" s="87">
        <v>0.20710000000000001</v>
      </c>
      <c r="H12" s="88">
        <f t="shared" si="0"/>
        <v>0.26968333333333333</v>
      </c>
      <c r="I12" s="87">
        <f t="shared" si="1"/>
        <v>8.6194371432632672E-2</v>
      </c>
      <c r="K12" s="87">
        <v>0.19489999999999999</v>
      </c>
      <c r="L12" s="87">
        <v>0.2707</v>
      </c>
      <c r="M12" s="87">
        <v>0.27650000000000002</v>
      </c>
      <c r="N12" s="87">
        <v>0.26819999999999999</v>
      </c>
      <c r="O12" s="87">
        <v>0.18990000000000001</v>
      </c>
      <c r="P12" s="87">
        <v>0.23100000000000001</v>
      </c>
      <c r="Q12" s="88">
        <f t="shared" si="2"/>
        <v>0.23853333333333335</v>
      </c>
      <c r="R12" s="87">
        <f t="shared" si="3"/>
        <v>3.9197176769082138E-2</v>
      </c>
      <c r="T12" s="87">
        <v>0.2616</v>
      </c>
      <c r="U12" s="87">
        <v>0.26240000000000002</v>
      </c>
      <c r="V12" s="87">
        <v>0.27460000000000001</v>
      </c>
      <c r="W12" s="87">
        <v>0.22559999999999999</v>
      </c>
      <c r="X12" s="87">
        <v>0.19670000000000001</v>
      </c>
      <c r="Y12" s="87">
        <v>0.18540000000000001</v>
      </c>
      <c r="Z12" s="88">
        <f t="shared" si="4"/>
        <v>0.23438333333333336</v>
      </c>
      <c r="AA12" s="87">
        <f t="shared" si="5"/>
        <v>3.7522282268895618E-2</v>
      </c>
      <c r="AB12" s="87"/>
      <c r="AC12" s="87">
        <v>0.13869999999999999</v>
      </c>
      <c r="AD12" s="87">
        <v>0.17829999999999999</v>
      </c>
      <c r="AE12" s="87">
        <v>0.1666</v>
      </c>
      <c r="AF12" s="87">
        <v>0.15540000000000001</v>
      </c>
      <c r="AG12" s="87">
        <v>0.21190000000000001</v>
      </c>
      <c r="AH12" s="87">
        <v>0.1895</v>
      </c>
      <c r="AI12" s="88">
        <f t="shared" si="6"/>
        <v>0.1734</v>
      </c>
      <c r="AJ12" s="87">
        <f t="shared" si="7"/>
        <v>2.5844922131823125E-2</v>
      </c>
      <c r="AK12" s="87"/>
      <c r="AL12" s="87">
        <v>0.17449999999999999</v>
      </c>
      <c r="AM12" s="87">
        <v>0.1991</v>
      </c>
      <c r="AN12" s="87">
        <v>0.1452</v>
      </c>
      <c r="AO12" s="87">
        <v>0.1051</v>
      </c>
      <c r="AP12" s="87">
        <v>0.11559999999999999</v>
      </c>
      <c r="AQ12" s="87">
        <v>0.13070000000000001</v>
      </c>
      <c r="AR12" s="88">
        <f t="shared" si="8"/>
        <v>0.14503333333333332</v>
      </c>
      <c r="AS12" s="87">
        <f t="shared" si="9"/>
        <v>3.5938707081177391E-2</v>
      </c>
      <c r="AT12" s="87"/>
      <c r="BT12" s="87"/>
      <c r="CA12" s="87"/>
      <c r="CB12" s="87"/>
    </row>
    <row r="13" spans="1:80" x14ac:dyDescent="0.2">
      <c r="A13" s="29" t="s">
        <v>366</v>
      </c>
      <c r="B13" s="87">
        <v>0</v>
      </c>
      <c r="C13" s="87">
        <v>0</v>
      </c>
      <c r="D13" s="87">
        <v>1.35E-2</v>
      </c>
      <c r="E13" s="87">
        <v>0</v>
      </c>
      <c r="F13" s="87">
        <v>0</v>
      </c>
      <c r="G13" s="87">
        <v>6.0000000000000001E-3</v>
      </c>
      <c r="H13" s="88">
        <f t="shared" si="0"/>
        <v>3.2499999999999999E-3</v>
      </c>
      <c r="I13" s="87">
        <f t="shared" si="1"/>
        <v>5.5655188437377517E-3</v>
      </c>
      <c r="K13" s="87">
        <v>0</v>
      </c>
      <c r="L13" s="87">
        <v>0</v>
      </c>
      <c r="M13" s="87">
        <v>2.5499999999999998E-2</v>
      </c>
      <c r="N13" s="87">
        <v>0</v>
      </c>
      <c r="O13" s="87">
        <v>0</v>
      </c>
      <c r="P13" s="87">
        <v>0</v>
      </c>
      <c r="Q13" s="88">
        <f t="shared" si="2"/>
        <v>4.2499999999999994E-3</v>
      </c>
      <c r="R13" s="87">
        <f t="shared" si="3"/>
        <v>1.0410331406828507E-2</v>
      </c>
      <c r="T13" s="87">
        <v>2.9899999999999999E-2</v>
      </c>
      <c r="U13" s="87">
        <v>0</v>
      </c>
      <c r="V13" s="87">
        <v>2.5899999999999999E-2</v>
      </c>
      <c r="W13" s="87">
        <v>1.5E-3</v>
      </c>
      <c r="X13" s="87">
        <v>0</v>
      </c>
      <c r="Y13" s="87">
        <v>0</v>
      </c>
      <c r="Z13" s="88">
        <f t="shared" si="4"/>
        <v>9.5500000000000012E-3</v>
      </c>
      <c r="AA13" s="87">
        <f t="shared" si="5"/>
        <v>1.4281841617942695E-2</v>
      </c>
      <c r="AB13" s="87"/>
      <c r="AC13" s="87">
        <v>0</v>
      </c>
      <c r="AD13" s="87">
        <v>0</v>
      </c>
      <c r="AE13" s="87">
        <v>1.06E-2</v>
      </c>
      <c r="AF13" s="87">
        <v>1.21E-2</v>
      </c>
      <c r="AG13" s="87">
        <v>0</v>
      </c>
      <c r="AH13" s="87">
        <v>0</v>
      </c>
      <c r="AI13" s="88">
        <f t="shared" si="6"/>
        <v>3.783333333333333E-3</v>
      </c>
      <c r="AJ13" s="87">
        <f t="shared" si="7"/>
        <v>5.8802777712168219E-3</v>
      </c>
      <c r="AK13" s="87"/>
      <c r="AL13" s="87">
        <v>0</v>
      </c>
      <c r="AM13" s="87">
        <v>0</v>
      </c>
      <c r="AN13" s="87">
        <v>0</v>
      </c>
      <c r="AO13" s="87">
        <v>0</v>
      </c>
      <c r="AP13" s="87">
        <v>0</v>
      </c>
      <c r="AQ13" s="87">
        <v>0</v>
      </c>
      <c r="AR13" s="88">
        <f t="shared" si="8"/>
        <v>0</v>
      </c>
      <c r="AS13" s="87">
        <f t="shared" si="9"/>
        <v>0</v>
      </c>
      <c r="AT13" s="87"/>
      <c r="BT13" s="87"/>
      <c r="CA13" s="87"/>
      <c r="CB13" s="87"/>
    </row>
    <row r="14" spans="1:80" ht="14.25" x14ac:dyDescent="0.25">
      <c r="A14" s="29" t="s">
        <v>263</v>
      </c>
      <c r="B14" s="87">
        <v>0</v>
      </c>
      <c r="C14" s="87">
        <v>0</v>
      </c>
      <c r="D14" s="87">
        <v>0</v>
      </c>
      <c r="E14" s="87">
        <v>5.9999999999999995E-4</v>
      </c>
      <c r="F14" s="87">
        <v>0</v>
      </c>
      <c r="G14" s="87">
        <v>0</v>
      </c>
      <c r="H14" s="88">
        <f t="shared" si="0"/>
        <v>9.9999999999999991E-5</v>
      </c>
      <c r="I14" s="87">
        <f t="shared" si="1"/>
        <v>2.4494897427831779E-4</v>
      </c>
      <c r="K14" s="87">
        <v>5.4999999999999997E-3</v>
      </c>
      <c r="L14" s="87">
        <v>0</v>
      </c>
      <c r="M14" s="87">
        <v>0</v>
      </c>
      <c r="N14" s="87">
        <v>0</v>
      </c>
      <c r="O14" s="87">
        <v>0</v>
      </c>
      <c r="P14" s="87">
        <v>0</v>
      </c>
      <c r="Q14" s="88">
        <f t="shared" si="2"/>
        <v>9.1666666666666665E-4</v>
      </c>
      <c r="R14" s="87">
        <f t="shared" si="3"/>
        <v>2.2453655975512464E-3</v>
      </c>
      <c r="T14" s="87">
        <v>0</v>
      </c>
      <c r="U14" s="87">
        <v>0</v>
      </c>
      <c r="V14" s="87">
        <v>0</v>
      </c>
      <c r="W14" s="87">
        <v>0</v>
      </c>
      <c r="X14" s="87">
        <v>0</v>
      </c>
      <c r="Y14" s="87">
        <v>0</v>
      </c>
      <c r="Z14" s="88">
        <f t="shared" si="4"/>
        <v>0</v>
      </c>
      <c r="AA14" s="87">
        <f t="shared" si="5"/>
        <v>0</v>
      </c>
      <c r="AB14" s="87"/>
      <c r="AC14" s="87">
        <v>0</v>
      </c>
      <c r="AD14" s="87">
        <v>1.47E-2</v>
      </c>
      <c r="AE14" s="87">
        <v>0</v>
      </c>
      <c r="AF14" s="87">
        <v>0</v>
      </c>
      <c r="AG14" s="87">
        <v>0</v>
      </c>
      <c r="AH14" s="87">
        <v>0</v>
      </c>
      <c r="AI14" s="88">
        <f t="shared" si="6"/>
        <v>2.4499999999999999E-3</v>
      </c>
      <c r="AJ14" s="87">
        <f t="shared" si="7"/>
        <v>6.0012498698187866E-3</v>
      </c>
      <c r="AK14" s="87"/>
      <c r="AL14" s="87">
        <v>1.18E-2</v>
      </c>
      <c r="AM14" s="87">
        <v>0</v>
      </c>
      <c r="AN14" s="87">
        <v>0</v>
      </c>
      <c r="AO14" s="87">
        <v>0</v>
      </c>
      <c r="AP14" s="87">
        <v>0</v>
      </c>
      <c r="AQ14" s="87">
        <v>0</v>
      </c>
      <c r="AR14" s="88">
        <f t="shared" si="8"/>
        <v>1.9666666666666665E-3</v>
      </c>
      <c r="AS14" s="87">
        <f t="shared" si="9"/>
        <v>4.817329827473584E-3</v>
      </c>
      <c r="AT14" s="87"/>
      <c r="BT14" s="87"/>
      <c r="CA14" s="87"/>
      <c r="CB14" s="87"/>
    </row>
    <row r="15" spans="1:80" x14ac:dyDescent="0.2">
      <c r="A15" s="29" t="s">
        <v>367</v>
      </c>
      <c r="B15" s="87">
        <v>7.2099999999999997E-2</v>
      </c>
      <c r="C15" s="87">
        <v>4.6600000000000003E-2</v>
      </c>
      <c r="D15" s="87">
        <v>6.4100000000000004E-2</v>
      </c>
      <c r="E15" s="87">
        <v>0.1234</v>
      </c>
      <c r="F15" s="87">
        <v>9.3600000000000003E-2</v>
      </c>
      <c r="G15" s="87">
        <v>1.3599999999999999E-2</v>
      </c>
      <c r="H15" s="88">
        <f t="shared" si="0"/>
        <v>6.8900000000000003E-2</v>
      </c>
      <c r="I15" s="87">
        <f t="shared" si="1"/>
        <v>3.7865551626775469E-2</v>
      </c>
      <c r="K15" s="87">
        <v>3.2899999999999999E-2</v>
      </c>
      <c r="L15" s="87">
        <v>5.6399999999999999E-2</v>
      </c>
      <c r="M15" s="87">
        <v>-4.7000000000000002E-3</v>
      </c>
      <c r="N15" s="87">
        <v>7.3800000000000004E-2</v>
      </c>
      <c r="O15" s="87">
        <v>4.58E-2</v>
      </c>
      <c r="P15" s="87">
        <v>2.8E-3</v>
      </c>
      <c r="Q15" s="88">
        <f t="shared" si="2"/>
        <v>3.4499999999999996E-2</v>
      </c>
      <c r="R15" s="87">
        <f t="shared" si="3"/>
        <v>3.064597852900116E-2</v>
      </c>
      <c r="T15" s="87">
        <v>1.5900000000000001E-2</v>
      </c>
      <c r="U15" s="87">
        <v>5.04E-2</v>
      </c>
      <c r="V15" s="87">
        <v>4.1200000000000001E-2</v>
      </c>
      <c r="W15" s="87">
        <v>2.7699999999999999E-2</v>
      </c>
      <c r="X15" s="87">
        <v>0</v>
      </c>
      <c r="Y15" s="87">
        <v>5.0099999999999999E-2</v>
      </c>
      <c r="Z15" s="88">
        <f t="shared" si="4"/>
        <v>3.0883333333333332E-2</v>
      </c>
      <c r="AA15" s="87">
        <f t="shared" si="5"/>
        <v>2.0223888514988082E-2</v>
      </c>
      <c r="AB15" s="87"/>
      <c r="AC15" s="87">
        <v>6.7400000000000002E-2</v>
      </c>
      <c r="AD15" s="87">
        <v>0</v>
      </c>
      <c r="AE15" s="87">
        <v>0</v>
      </c>
      <c r="AF15" s="87">
        <v>3.8100000000000002E-2</v>
      </c>
      <c r="AG15" s="87">
        <v>2.0500000000000001E-2</v>
      </c>
      <c r="AH15" s="87">
        <v>7.1300000000000002E-2</v>
      </c>
      <c r="AI15" s="88">
        <f t="shared" si="6"/>
        <v>3.2883333333333334E-2</v>
      </c>
      <c r="AJ15" s="87">
        <f t="shared" si="7"/>
        <v>3.165573671021836E-2</v>
      </c>
      <c r="AK15" s="87"/>
      <c r="AL15" s="87">
        <v>2.6700000000000002E-2</v>
      </c>
      <c r="AM15" s="87">
        <v>0</v>
      </c>
      <c r="AN15" s="87">
        <v>0</v>
      </c>
      <c r="AO15" s="87">
        <v>0</v>
      </c>
      <c r="AP15" s="87">
        <v>1.9300000000000001E-2</v>
      </c>
      <c r="AQ15" s="87">
        <v>4.7500000000000001E-2</v>
      </c>
      <c r="AR15" s="88">
        <f t="shared" si="8"/>
        <v>1.5583333333333333E-2</v>
      </c>
      <c r="AS15" s="87">
        <f t="shared" si="9"/>
        <v>1.9414367531976586E-2</v>
      </c>
      <c r="AT15" s="87"/>
      <c r="BT15" s="87"/>
      <c r="CA15" s="87"/>
      <c r="CB15" s="87"/>
    </row>
    <row r="16" spans="1:80" x14ac:dyDescent="0.2">
      <c r="A16" s="29" t="s">
        <v>115</v>
      </c>
      <c r="B16" s="87">
        <v>99.243899999999996</v>
      </c>
      <c r="C16" s="87">
        <v>99.600399999999993</v>
      </c>
      <c r="D16" s="87">
        <v>99.391300000000001</v>
      </c>
      <c r="E16" s="87">
        <v>99.945099999999996</v>
      </c>
      <c r="F16" s="87">
        <v>99.465199999999996</v>
      </c>
      <c r="G16" s="87">
        <v>99.139600000000002</v>
      </c>
      <c r="H16" s="88">
        <f t="shared" si="0"/>
        <v>99.464249999999993</v>
      </c>
      <c r="I16" s="87">
        <f t="shared" si="1"/>
        <v>0.2860167460132344</v>
      </c>
      <c r="K16" s="87">
        <v>99.200100000000006</v>
      </c>
      <c r="L16" s="87">
        <v>99.917500000000004</v>
      </c>
      <c r="M16" s="87">
        <v>99.882499999999993</v>
      </c>
      <c r="N16" s="87">
        <v>100.1203</v>
      </c>
      <c r="O16" s="87">
        <v>99.364099999999993</v>
      </c>
      <c r="P16" s="87">
        <v>100.04689999999999</v>
      </c>
      <c r="Q16" s="88">
        <f t="shared" si="2"/>
        <v>99.755233333333322</v>
      </c>
      <c r="R16" s="87">
        <f t="shared" si="3"/>
        <v>0.38000755080217224</v>
      </c>
      <c r="T16" s="87">
        <v>100.84310000000001</v>
      </c>
      <c r="U16" s="87">
        <v>101.2606</v>
      </c>
      <c r="V16" s="87">
        <v>101.3459</v>
      </c>
      <c r="W16" s="87">
        <v>100.2697</v>
      </c>
      <c r="X16" s="87">
        <v>100.65349999999999</v>
      </c>
      <c r="Y16" s="87">
        <v>101.1985</v>
      </c>
      <c r="Z16" s="88">
        <f t="shared" si="4"/>
        <v>100.92855000000002</v>
      </c>
      <c r="AA16" s="87">
        <f t="shared" si="5"/>
        <v>0.41817430695823427</v>
      </c>
      <c r="AB16" s="87"/>
      <c r="AC16" s="87">
        <v>100.1781</v>
      </c>
      <c r="AD16" s="87">
        <v>100.6949</v>
      </c>
      <c r="AE16" s="87">
        <v>100.7987</v>
      </c>
      <c r="AF16" s="87">
        <v>100.5012</v>
      </c>
      <c r="AG16" s="87">
        <v>99.474800000000002</v>
      </c>
      <c r="AH16" s="87">
        <v>100.6015</v>
      </c>
      <c r="AI16" s="88">
        <f t="shared" si="6"/>
        <v>100.37486666666666</v>
      </c>
      <c r="AJ16" s="87">
        <f t="shared" si="7"/>
        <v>0.48953364201724264</v>
      </c>
      <c r="AK16" s="87"/>
      <c r="AL16" s="87">
        <v>100.0129</v>
      </c>
      <c r="AM16" s="87">
        <v>99.966499999999996</v>
      </c>
      <c r="AN16" s="87">
        <v>99.990399999999994</v>
      </c>
      <c r="AO16" s="87">
        <v>99.712400000000002</v>
      </c>
      <c r="AP16" s="87">
        <v>100.08029999999999</v>
      </c>
      <c r="AQ16" s="87">
        <v>100.2247</v>
      </c>
      <c r="AR16" s="88">
        <f t="shared" si="8"/>
        <v>99.997866666666653</v>
      </c>
      <c r="AS16" s="87">
        <f t="shared" si="9"/>
        <v>0.16793180361880874</v>
      </c>
      <c r="AT16" s="87"/>
      <c r="BT16" s="87"/>
      <c r="CA16" s="87"/>
      <c r="CB16" s="87"/>
    </row>
    <row r="17" spans="1:80" x14ac:dyDescent="0.2">
      <c r="A17" s="90" t="s">
        <v>372</v>
      </c>
      <c r="B17" s="90"/>
      <c r="C17" s="90"/>
      <c r="D17" s="90"/>
      <c r="E17" s="90"/>
      <c r="F17" s="90"/>
      <c r="G17" s="90"/>
      <c r="H17" s="97"/>
      <c r="I17" s="98"/>
      <c r="K17" s="90"/>
      <c r="L17" s="90"/>
      <c r="M17" s="90"/>
      <c r="N17" s="90"/>
      <c r="O17" s="90"/>
      <c r="P17" s="90"/>
      <c r="Q17" s="97"/>
      <c r="R17" s="98"/>
      <c r="T17" s="90"/>
      <c r="U17" s="90"/>
      <c r="V17" s="90"/>
      <c r="W17" s="90"/>
      <c r="X17" s="90"/>
      <c r="Y17" s="90"/>
      <c r="Z17" s="97"/>
      <c r="AA17" s="98"/>
      <c r="AC17" s="90"/>
      <c r="AD17" s="90"/>
      <c r="AE17" s="90"/>
      <c r="AF17" s="90"/>
      <c r="AG17" s="90"/>
      <c r="AH17" s="90"/>
      <c r="AI17" s="97"/>
      <c r="AJ17" s="98"/>
      <c r="AL17" s="90"/>
      <c r="AM17" s="90"/>
      <c r="AN17" s="90"/>
      <c r="AO17" s="90"/>
      <c r="AP17" s="90"/>
      <c r="AQ17" s="90"/>
      <c r="AR17" s="97"/>
      <c r="AS17" s="98"/>
    </row>
    <row r="18" spans="1:80" x14ac:dyDescent="0.2">
      <c r="A18" s="29" t="s">
        <v>368</v>
      </c>
      <c r="B18" s="87">
        <v>27.839133393574738</v>
      </c>
      <c r="C18" s="87">
        <v>30.001625370764629</v>
      </c>
      <c r="D18" s="87">
        <v>30.456510355909693</v>
      </c>
      <c r="E18" s="87">
        <v>29.053379129954553</v>
      </c>
      <c r="F18" s="87">
        <v>28.643169179333267</v>
      </c>
      <c r="G18" s="87">
        <v>28.773343428677428</v>
      </c>
      <c r="H18" s="88">
        <f t="shared" si="0"/>
        <v>29.127860143035718</v>
      </c>
      <c r="I18" s="87">
        <f t="shared" si="1"/>
        <v>0.95454162282199961</v>
      </c>
      <c r="K18" s="87">
        <v>14.181823207695828</v>
      </c>
      <c r="L18" s="87">
        <v>14.593019836596177</v>
      </c>
      <c r="M18" s="87">
        <v>14.756702787278558</v>
      </c>
      <c r="N18" s="87">
        <v>14.186454834428369</v>
      </c>
      <c r="O18" s="87">
        <v>14.3347505551659</v>
      </c>
      <c r="P18" s="87">
        <v>14.399823888557004</v>
      </c>
      <c r="Q18" s="88">
        <f t="shared" ref="Q18:Q20" si="10">AVERAGE(K18:P18)</f>
        <v>14.408762518286972</v>
      </c>
      <c r="R18" s="87">
        <f t="shared" ref="R18:R20" si="11">STDEV(K18:P18)</f>
        <v>0.22868887901123705</v>
      </c>
      <c r="T18" s="87">
        <v>11.426330315155116</v>
      </c>
      <c r="U18" s="87">
        <v>11.003400989298227</v>
      </c>
      <c r="V18" s="87">
        <v>11.145722571721024</v>
      </c>
      <c r="W18" s="87">
        <v>11.168143195114668</v>
      </c>
      <c r="X18" s="87">
        <v>10.693133281191045</v>
      </c>
      <c r="Y18" s="87">
        <v>10.830115851266031</v>
      </c>
      <c r="Z18" s="88">
        <f t="shared" ref="Z18:Z20" si="12">AVERAGE(T18:Y18)</f>
        <v>11.044474367291018</v>
      </c>
      <c r="AA18" s="87">
        <f t="shared" ref="AA18:AA20" si="13">STDEV(T18:Y18)</f>
        <v>0.26170070590231376</v>
      </c>
      <c r="AB18" s="87"/>
      <c r="AC18" s="87">
        <v>6.2377957980105947</v>
      </c>
      <c r="AD18" s="87">
        <v>6.3403798933567099</v>
      </c>
      <c r="AE18" s="87">
        <v>6.0029687223783528</v>
      </c>
      <c r="AF18" s="87">
        <v>6.0122034846934094</v>
      </c>
      <c r="AG18" s="87">
        <v>5.8292260534906699</v>
      </c>
      <c r="AH18" s="87">
        <v>6.1107366818975732</v>
      </c>
      <c r="AI18" s="88">
        <f t="shared" ref="AI18:AI20" si="14">AVERAGE(AC18:AH18)</f>
        <v>6.0888851056378845</v>
      </c>
      <c r="AJ18" s="87">
        <f t="shared" ref="AJ18:AJ20" si="15">STDEV(AC18:AH18)</f>
        <v>0.18253001572494912</v>
      </c>
      <c r="AK18" s="87"/>
      <c r="AL18" s="87">
        <v>0.47937608216703648</v>
      </c>
      <c r="AM18" s="87">
        <v>0.5087288277601193</v>
      </c>
      <c r="AN18" s="87">
        <v>0.6490161456864828</v>
      </c>
      <c r="AO18" s="87">
        <v>0.24706918655390436</v>
      </c>
      <c r="AP18" s="87">
        <v>0.51929454432378808</v>
      </c>
      <c r="AQ18" s="87">
        <v>0.64320155291230396</v>
      </c>
      <c r="AR18" s="88">
        <f t="shared" ref="AR18:AR20" si="16">AVERAGE(AL18:AQ18)</f>
        <v>0.50778105656727246</v>
      </c>
      <c r="AS18" s="87">
        <f t="shared" ref="AS18:AS20" si="17">STDEV(AL18:AQ18)</f>
        <v>0.14642202131916179</v>
      </c>
      <c r="AT18" s="87"/>
      <c r="BT18" s="87"/>
      <c r="CA18" s="87"/>
      <c r="CB18" s="87"/>
    </row>
    <row r="19" spans="1:80" x14ac:dyDescent="0.2">
      <c r="A19" s="29" t="s">
        <v>369</v>
      </c>
      <c r="B19" s="87">
        <v>70.180244151132115</v>
      </c>
      <c r="C19" s="87">
        <v>68.164460528093741</v>
      </c>
      <c r="D19" s="87">
        <v>67.579601565227648</v>
      </c>
      <c r="E19" s="87">
        <v>69.627100073891938</v>
      </c>
      <c r="F19" s="87">
        <v>70.518397533111383</v>
      </c>
      <c r="G19" s="87">
        <v>70.065108555115771</v>
      </c>
      <c r="H19" s="88">
        <f t="shared" si="0"/>
        <v>69.35581873442878</v>
      </c>
      <c r="I19" s="87">
        <f t="shared" si="1"/>
        <v>1.1985185984114377</v>
      </c>
      <c r="K19" s="87">
        <v>84.733533836609638</v>
      </c>
      <c r="L19" s="87">
        <v>83.930818702080458</v>
      </c>
      <c r="M19" s="87">
        <v>83.727633405213425</v>
      </c>
      <c r="N19" s="87">
        <v>84.328615056228728</v>
      </c>
      <c r="O19" s="87">
        <v>84.60448265497385</v>
      </c>
      <c r="P19" s="87">
        <v>84.327748908375384</v>
      </c>
      <c r="Q19" s="88">
        <f t="shared" si="10"/>
        <v>84.275472093913564</v>
      </c>
      <c r="R19" s="87">
        <f t="shared" si="11"/>
        <v>0.38536702986208554</v>
      </c>
      <c r="T19" s="87">
        <v>87.14129165165771</v>
      </c>
      <c r="U19" s="87">
        <v>87.531719890027972</v>
      </c>
      <c r="V19" s="87">
        <v>87.333157602990866</v>
      </c>
      <c r="W19" s="87">
        <v>87.583613686605872</v>
      </c>
      <c r="X19" s="87">
        <v>88.201921583143886</v>
      </c>
      <c r="Y19" s="87">
        <v>88.1380197221891</v>
      </c>
      <c r="Z19" s="88">
        <f t="shared" si="12"/>
        <v>87.654954022769232</v>
      </c>
      <c r="AA19" s="87">
        <f t="shared" si="13"/>
        <v>0.42899977724299182</v>
      </c>
      <c r="AB19" s="87"/>
      <c r="AC19" s="87">
        <v>92.991663136529297</v>
      </c>
      <c r="AD19" s="87">
        <v>92.670839644075159</v>
      </c>
      <c r="AE19" s="87">
        <v>93.076877659323074</v>
      </c>
      <c r="AF19" s="87">
        <v>93.136144646286084</v>
      </c>
      <c r="AG19" s="87">
        <v>92.992504073030361</v>
      </c>
      <c r="AH19" s="87">
        <v>92.831604656763574</v>
      </c>
      <c r="AI19" s="88">
        <f t="shared" si="14"/>
        <v>92.949938969334596</v>
      </c>
      <c r="AJ19" s="87">
        <f t="shared" si="15"/>
        <v>0.17101936862098696</v>
      </c>
      <c r="AK19" s="87"/>
      <c r="AL19" s="87">
        <v>98.562010853858055</v>
      </c>
      <c r="AM19" s="87">
        <v>98.395909886945716</v>
      </c>
      <c r="AN19" s="87">
        <v>98.542013225414252</v>
      </c>
      <c r="AO19" s="87">
        <v>99.167366667969745</v>
      </c>
      <c r="AP19" s="87">
        <v>98.840241789169283</v>
      </c>
      <c r="AQ19" s="87">
        <v>98.635137326075778</v>
      </c>
      <c r="AR19" s="88">
        <f t="shared" si="16"/>
        <v>98.690446624905462</v>
      </c>
      <c r="AS19" s="87">
        <f t="shared" si="17"/>
        <v>0.27503837864098923</v>
      </c>
      <c r="AT19" s="87"/>
      <c r="BT19" s="87"/>
      <c r="CA19" s="87"/>
      <c r="CB19" s="87"/>
    </row>
    <row r="20" spans="1:80" x14ac:dyDescent="0.2">
      <c r="A20" s="29" t="s">
        <v>370</v>
      </c>
      <c r="B20" s="87">
        <v>1.9806224552931389</v>
      </c>
      <c r="C20" s="87">
        <v>1.8339141011416322</v>
      </c>
      <c r="D20" s="87">
        <v>1.9638880788626456</v>
      </c>
      <c r="E20" s="87">
        <v>1.3195207961534976</v>
      </c>
      <c r="F20" s="87">
        <v>0.83843328755533619</v>
      </c>
      <c r="G20" s="87">
        <v>1.1615480162068146</v>
      </c>
      <c r="H20" s="88">
        <f t="shared" si="0"/>
        <v>1.5163211225355109</v>
      </c>
      <c r="I20" s="87">
        <f t="shared" si="1"/>
        <v>0.47767843792841241</v>
      </c>
      <c r="K20" s="87">
        <v>1.0846429556945356</v>
      </c>
      <c r="L20" s="87">
        <v>1.4761614613233691</v>
      </c>
      <c r="M20" s="87">
        <v>1.515663807508012</v>
      </c>
      <c r="N20" s="87">
        <v>1.4849301093428979</v>
      </c>
      <c r="O20" s="87">
        <v>1.06076678986027</v>
      </c>
      <c r="P20" s="87">
        <v>1.272427203067608</v>
      </c>
      <c r="Q20" s="88">
        <f t="shared" si="10"/>
        <v>1.3157653877994486</v>
      </c>
      <c r="R20" s="87">
        <f t="shared" si="11"/>
        <v>0.20718254919159221</v>
      </c>
      <c r="T20" s="87">
        <v>1.4323780331871556</v>
      </c>
      <c r="U20" s="87">
        <v>1.4648791206737963</v>
      </c>
      <c r="V20" s="87">
        <v>1.5211198252881137</v>
      </c>
      <c r="W20" s="87">
        <v>1.2482431182794751</v>
      </c>
      <c r="X20" s="87">
        <v>1.104945135665075</v>
      </c>
      <c r="Y20" s="87">
        <v>1.0318644265448624</v>
      </c>
      <c r="Z20" s="88">
        <f t="shared" si="12"/>
        <v>1.3005716099397464</v>
      </c>
      <c r="AA20" s="87">
        <f t="shared" si="13"/>
        <v>0.20308763894970783</v>
      </c>
      <c r="AB20" s="87"/>
      <c r="AC20" s="87">
        <v>0.7705410654601268</v>
      </c>
      <c r="AD20" s="87">
        <v>0.98878046256812591</v>
      </c>
      <c r="AE20" s="87">
        <v>0.92015361829857811</v>
      </c>
      <c r="AF20" s="87">
        <v>0.85165186902051715</v>
      </c>
      <c r="AG20" s="87">
        <v>1.1782698734789638</v>
      </c>
      <c r="AH20" s="87">
        <v>1.0576586613388534</v>
      </c>
      <c r="AI20" s="88">
        <f t="shared" si="14"/>
        <v>0.96117592502752769</v>
      </c>
      <c r="AJ20" s="87">
        <f t="shared" si="15"/>
        <v>0.14643818458930613</v>
      </c>
      <c r="AK20" s="87"/>
      <c r="AL20" s="87">
        <v>0.95861306397490054</v>
      </c>
      <c r="AM20" s="87">
        <v>1.0953612852941619</v>
      </c>
      <c r="AN20" s="87">
        <v>0.80897062889926041</v>
      </c>
      <c r="AO20" s="87">
        <v>0.58556414547634184</v>
      </c>
      <c r="AP20" s="87">
        <v>0.64046366650693265</v>
      </c>
      <c r="AQ20" s="87">
        <v>0.72166112101191182</v>
      </c>
      <c r="AR20" s="88">
        <f t="shared" si="16"/>
        <v>0.8017723185272515</v>
      </c>
      <c r="AS20" s="87">
        <f t="shared" si="17"/>
        <v>0.19495105836594698</v>
      </c>
      <c r="AT20" s="87"/>
      <c r="BT20" s="87"/>
      <c r="CA20" s="87"/>
      <c r="CB20" s="87"/>
    </row>
    <row r="23" spans="1:80" x14ac:dyDescent="0.2">
      <c r="B23" s="96" t="s">
        <v>417</v>
      </c>
      <c r="C23" s="96"/>
      <c r="D23" s="96"/>
      <c r="E23" s="96"/>
      <c r="F23" s="96"/>
      <c r="G23" s="96"/>
      <c r="H23" s="96"/>
      <c r="I23" s="96"/>
      <c r="J23" s="96"/>
      <c r="K23" s="96" t="s">
        <v>418</v>
      </c>
      <c r="L23" s="96"/>
      <c r="M23" s="96"/>
      <c r="N23" s="96"/>
      <c r="O23" s="96"/>
      <c r="P23" s="96"/>
      <c r="Q23" s="96"/>
      <c r="R23" s="96"/>
      <c r="S23" s="96"/>
      <c r="T23" s="96" t="s">
        <v>419</v>
      </c>
      <c r="U23" s="96"/>
      <c r="V23" s="96"/>
      <c r="W23" s="96"/>
      <c r="X23" s="96"/>
      <c r="Y23" s="96"/>
      <c r="Z23" s="96"/>
    </row>
    <row r="24" spans="1:80" x14ac:dyDescent="0.2">
      <c r="A24" s="29" t="s">
        <v>359</v>
      </c>
      <c r="B24" s="29" t="s">
        <v>220</v>
      </c>
      <c r="C24" s="29" t="s">
        <v>221</v>
      </c>
      <c r="D24" s="29" t="s">
        <v>222</v>
      </c>
      <c r="E24" s="29" t="s">
        <v>223</v>
      </c>
      <c r="F24" s="29" t="s">
        <v>224</v>
      </c>
      <c r="G24" s="29" t="s">
        <v>225</v>
      </c>
      <c r="H24" s="95" t="s">
        <v>252</v>
      </c>
      <c r="I24" s="1" t="s">
        <v>256</v>
      </c>
      <c r="K24" s="29" t="s">
        <v>197</v>
      </c>
      <c r="L24" s="29" t="s">
        <v>198</v>
      </c>
      <c r="M24" s="29" t="s">
        <v>199</v>
      </c>
      <c r="N24" s="29" t="s">
        <v>200</v>
      </c>
      <c r="O24" s="29" t="s">
        <v>201</v>
      </c>
      <c r="P24" s="29" t="s">
        <v>202</v>
      </c>
      <c r="Q24" s="95" t="s">
        <v>252</v>
      </c>
      <c r="R24" s="1" t="s">
        <v>256</v>
      </c>
      <c r="T24" s="29" t="s">
        <v>311</v>
      </c>
      <c r="U24" s="29" t="s">
        <v>312</v>
      </c>
      <c r="V24" s="29" t="s">
        <v>313</v>
      </c>
      <c r="W24" s="29" t="s">
        <v>314</v>
      </c>
      <c r="X24" s="29" t="s">
        <v>315</v>
      </c>
      <c r="Y24" s="29" t="s">
        <v>226</v>
      </c>
      <c r="Z24" s="95" t="s">
        <v>252</v>
      </c>
      <c r="AA24" s="1" t="s">
        <v>256</v>
      </c>
    </row>
    <row r="25" spans="1:80" x14ac:dyDescent="0.2">
      <c r="A25" s="31" t="s">
        <v>255</v>
      </c>
      <c r="B25" s="90"/>
      <c r="C25" s="90"/>
      <c r="D25" s="90"/>
      <c r="E25" s="90"/>
      <c r="F25" s="90"/>
      <c r="G25" s="90"/>
      <c r="H25" s="91"/>
      <c r="I25" s="90"/>
      <c r="K25" s="90"/>
      <c r="L25" s="90"/>
      <c r="M25" s="90"/>
      <c r="N25" s="90"/>
      <c r="O25" s="90"/>
      <c r="P25" s="90"/>
      <c r="Q25" s="91"/>
      <c r="R25" s="90"/>
      <c r="T25" s="90"/>
      <c r="U25" s="90"/>
      <c r="V25" s="90"/>
      <c r="W25" s="90"/>
      <c r="X25" s="90"/>
      <c r="Y25" s="90"/>
      <c r="Z25" s="91"/>
      <c r="AA25" s="90"/>
    </row>
    <row r="26" spans="1:80" ht="14.25" x14ac:dyDescent="0.25">
      <c r="A26" s="29" t="s">
        <v>257</v>
      </c>
      <c r="B26" s="87">
        <v>65.005099999999999</v>
      </c>
      <c r="C26" s="87">
        <v>64.870099999999994</v>
      </c>
      <c r="D26" s="87">
        <v>65.164699999999996</v>
      </c>
      <c r="E26" s="87">
        <v>65.416600000000003</v>
      </c>
      <c r="F26" s="87">
        <v>65.195300000000003</v>
      </c>
      <c r="G26" s="87">
        <v>65.278099999999995</v>
      </c>
      <c r="H26" s="88">
        <f>AVERAGE(B26:G26)</f>
        <v>65.154983333333334</v>
      </c>
      <c r="I26" s="87">
        <f>STDEV(B26:G26)</f>
        <v>0.19439360500455644</v>
      </c>
      <c r="J26" s="87"/>
      <c r="K26" s="87">
        <v>65.562299999999993</v>
      </c>
      <c r="L26" s="87">
        <v>65.598399999999998</v>
      </c>
      <c r="M26" s="87">
        <v>65.542400000000001</v>
      </c>
      <c r="N26" s="87">
        <v>65.026399999999995</v>
      </c>
      <c r="O26" s="87">
        <v>65.002499999999998</v>
      </c>
      <c r="P26" s="87">
        <v>64.954099999999997</v>
      </c>
      <c r="Q26" s="88">
        <f>AVERAGE(K26:P26)</f>
        <v>65.281016666666673</v>
      </c>
      <c r="R26" s="87">
        <f>STDEV(K26:P26)</f>
        <v>0.31542017320816196</v>
      </c>
      <c r="S26" s="87"/>
      <c r="T26" s="87">
        <v>65.375200000000007</v>
      </c>
      <c r="U26" s="87">
        <v>65.323999999999998</v>
      </c>
      <c r="V26" s="87">
        <v>64.759799999999998</v>
      </c>
      <c r="W26" s="87">
        <v>64.502399999999994</v>
      </c>
      <c r="X26" s="87">
        <v>65.135999999999996</v>
      </c>
      <c r="Y26" s="87">
        <v>64.9405</v>
      </c>
      <c r="Z26" s="88">
        <f>AVERAGE(T26:Y26)</f>
        <v>65.006316666666663</v>
      </c>
      <c r="AA26" s="87">
        <f>STDEV(T26:Y26)</f>
        <v>0.3384818129038375</v>
      </c>
    </row>
    <row r="27" spans="1:80" ht="14.25" x14ac:dyDescent="0.25">
      <c r="A27" s="29" t="s">
        <v>259</v>
      </c>
      <c r="B27" s="87">
        <v>18.290500000000002</v>
      </c>
      <c r="C27" s="87">
        <v>18.007000000000001</v>
      </c>
      <c r="D27" s="87">
        <v>18.241199999999999</v>
      </c>
      <c r="E27" s="87">
        <v>18.4468</v>
      </c>
      <c r="F27" s="87">
        <v>18.351500000000001</v>
      </c>
      <c r="G27" s="87">
        <v>18.1523</v>
      </c>
      <c r="H27" s="88">
        <f t="shared" ref="H27:H36" si="18">AVERAGE(B27:G27)</f>
        <v>18.248216666666668</v>
      </c>
      <c r="I27" s="87">
        <f t="shared" ref="I27:I36" si="19">STDEV(B27:G27)</f>
        <v>0.15448326015030422</v>
      </c>
      <c r="J27" s="87"/>
      <c r="K27" s="87">
        <v>18.2182</v>
      </c>
      <c r="L27" s="87">
        <v>18.388300000000001</v>
      </c>
      <c r="M27" s="87">
        <v>18.219200000000001</v>
      </c>
      <c r="N27" s="87">
        <v>18.118099999999998</v>
      </c>
      <c r="O27" s="87">
        <v>18.0671</v>
      </c>
      <c r="P27" s="87">
        <v>18.182099999999998</v>
      </c>
      <c r="Q27" s="88">
        <f t="shared" ref="Q27:Q36" si="20">AVERAGE(K27:P27)</f>
        <v>18.198833333333329</v>
      </c>
      <c r="R27" s="87">
        <f t="shared" ref="R27:R36" si="21">STDEV(K27:P27)</f>
        <v>0.11030778153270428</v>
      </c>
      <c r="S27" s="87"/>
      <c r="T27" s="87">
        <v>18.2316</v>
      </c>
      <c r="U27" s="87">
        <v>18.1402</v>
      </c>
      <c r="V27" s="87">
        <v>18.127300000000002</v>
      </c>
      <c r="W27" s="87">
        <v>17.959499999999998</v>
      </c>
      <c r="X27" s="87">
        <v>18.3187</v>
      </c>
      <c r="Y27" s="87">
        <v>18.251999999999999</v>
      </c>
      <c r="Z27" s="88">
        <f t="shared" ref="Z27:Z36" si="22">AVERAGE(T27:Y27)</f>
        <v>18.17155</v>
      </c>
      <c r="AA27" s="87">
        <f t="shared" ref="AA27:AA36" si="23">STDEV(T27:Y27)</f>
        <v>0.12620413226198282</v>
      </c>
    </row>
    <row r="28" spans="1:80" x14ac:dyDescent="0.2">
      <c r="A28" s="29" t="s">
        <v>235</v>
      </c>
      <c r="B28" s="87">
        <v>1.21E-2</v>
      </c>
      <c r="C28" s="87">
        <v>1.0999999999999999E-2</v>
      </c>
      <c r="D28" s="87">
        <v>2.7699999999999999E-2</v>
      </c>
      <c r="E28" s="87">
        <v>5.7999999999999996E-3</v>
      </c>
      <c r="F28" s="87">
        <v>0</v>
      </c>
      <c r="G28" s="87">
        <v>2.6700000000000002E-2</v>
      </c>
      <c r="H28" s="88">
        <f t="shared" si="18"/>
        <v>1.3883333333333333E-2</v>
      </c>
      <c r="I28" s="87">
        <f t="shared" si="19"/>
        <v>1.1178088685757806E-2</v>
      </c>
      <c r="J28" s="87"/>
      <c r="K28" s="87">
        <v>0</v>
      </c>
      <c r="L28" s="87">
        <v>0</v>
      </c>
      <c r="M28" s="87">
        <v>2.7199999999999998E-2</v>
      </c>
      <c r="N28" s="87">
        <v>2.5999999999999999E-3</v>
      </c>
      <c r="O28" s="87">
        <v>1.4200000000000001E-2</v>
      </c>
      <c r="P28" s="87">
        <v>1.5599999999999999E-2</v>
      </c>
      <c r="Q28" s="88">
        <f t="shared" si="20"/>
        <v>9.9333333333333339E-3</v>
      </c>
      <c r="R28" s="87">
        <f t="shared" si="21"/>
        <v>1.0950555541463028E-2</v>
      </c>
      <c r="S28" s="87"/>
      <c r="T28" s="87">
        <v>3.9699999999999999E-2</v>
      </c>
      <c r="U28" s="87">
        <v>4.9000000000000002E-2</v>
      </c>
      <c r="V28" s="87">
        <v>6.6E-3</v>
      </c>
      <c r="W28" s="87">
        <v>0</v>
      </c>
      <c r="X28" s="87">
        <v>0</v>
      </c>
      <c r="Y28" s="87">
        <v>0</v>
      </c>
      <c r="Z28" s="88">
        <f t="shared" si="22"/>
        <v>1.5883333333333333E-2</v>
      </c>
      <c r="AA28" s="87">
        <f t="shared" si="23"/>
        <v>2.2391821423606139E-2</v>
      </c>
    </row>
    <row r="29" spans="1:80" x14ac:dyDescent="0.2">
      <c r="A29" s="29" t="s">
        <v>105</v>
      </c>
      <c r="B29" s="87">
        <v>0</v>
      </c>
      <c r="C29" s="87">
        <v>0</v>
      </c>
      <c r="D29" s="87">
        <v>0</v>
      </c>
      <c r="E29" s="87">
        <v>7.4000000000000003E-3</v>
      </c>
      <c r="F29" s="87">
        <v>0</v>
      </c>
      <c r="G29" s="87">
        <v>0</v>
      </c>
      <c r="H29" s="88">
        <f t="shared" si="18"/>
        <v>1.2333333333333335E-3</v>
      </c>
      <c r="I29" s="87">
        <f t="shared" si="19"/>
        <v>3.0210373494325865E-3</v>
      </c>
      <c r="J29" s="87"/>
      <c r="K29" s="87">
        <v>1.04E-2</v>
      </c>
      <c r="L29" s="87">
        <v>2.52E-2</v>
      </c>
      <c r="M29" s="87">
        <v>0</v>
      </c>
      <c r="N29" s="87">
        <v>3.0000000000000001E-3</v>
      </c>
      <c r="O29" s="87">
        <v>0</v>
      </c>
      <c r="P29" s="87">
        <v>5.8999999999999999E-3</v>
      </c>
      <c r="Q29" s="88">
        <f t="shared" si="20"/>
        <v>7.4166666666666678E-3</v>
      </c>
      <c r="R29" s="87">
        <f t="shared" si="21"/>
        <v>9.5600034867497127E-3</v>
      </c>
      <c r="S29" s="87"/>
      <c r="T29" s="87">
        <v>1.5E-3</v>
      </c>
      <c r="U29" s="87">
        <v>4.3999999999999997E-2</v>
      </c>
      <c r="V29" s="87">
        <v>0</v>
      </c>
      <c r="W29" s="87">
        <v>2.64E-2</v>
      </c>
      <c r="X29" s="87">
        <v>1.7600000000000001E-2</v>
      </c>
      <c r="Y29" s="87">
        <v>4.99E-2</v>
      </c>
      <c r="Z29" s="88">
        <f t="shared" si="22"/>
        <v>2.3233333333333332E-2</v>
      </c>
      <c r="AA29" s="87">
        <f t="shared" si="23"/>
        <v>2.0958307819732645E-2</v>
      </c>
    </row>
    <row r="30" spans="1:80" x14ac:dyDescent="0.2">
      <c r="A30" s="29" t="s">
        <v>108</v>
      </c>
      <c r="B30" s="87">
        <v>0</v>
      </c>
      <c r="C30" s="87">
        <v>0</v>
      </c>
      <c r="D30" s="87">
        <v>0</v>
      </c>
      <c r="E30" s="87">
        <v>0</v>
      </c>
      <c r="F30" s="87">
        <v>0</v>
      </c>
      <c r="G30" s="87">
        <v>0</v>
      </c>
      <c r="H30" s="88">
        <f t="shared" si="18"/>
        <v>0</v>
      </c>
      <c r="I30" s="87">
        <f t="shared" si="19"/>
        <v>0</v>
      </c>
      <c r="J30" s="87"/>
      <c r="K30" s="87">
        <v>0</v>
      </c>
      <c r="L30" s="87">
        <v>0</v>
      </c>
      <c r="M30" s="87">
        <v>0</v>
      </c>
      <c r="N30" s="87">
        <v>0</v>
      </c>
      <c r="O30" s="87">
        <v>0</v>
      </c>
      <c r="P30" s="87">
        <v>0</v>
      </c>
      <c r="Q30" s="88">
        <f t="shared" si="20"/>
        <v>0</v>
      </c>
      <c r="R30" s="87">
        <f t="shared" si="21"/>
        <v>0</v>
      </c>
      <c r="S30" s="87"/>
      <c r="T30" s="87">
        <v>0</v>
      </c>
      <c r="U30" s="87">
        <v>0</v>
      </c>
      <c r="V30" s="87">
        <v>0</v>
      </c>
      <c r="W30" s="87">
        <v>0</v>
      </c>
      <c r="X30" s="87">
        <v>4.0000000000000001E-3</v>
      </c>
      <c r="Y30" s="87">
        <v>0</v>
      </c>
      <c r="Z30" s="88">
        <f t="shared" si="22"/>
        <v>6.6666666666666664E-4</v>
      </c>
      <c r="AA30" s="87">
        <f t="shared" si="23"/>
        <v>1.6329931618554521E-3</v>
      </c>
    </row>
    <row r="31" spans="1:80" ht="14.25" x14ac:dyDescent="0.25">
      <c r="A31" s="29" t="s">
        <v>260</v>
      </c>
      <c r="B31" s="87">
        <v>0.57179999999999997</v>
      </c>
      <c r="C31" s="87">
        <v>0.57089999999999996</v>
      </c>
      <c r="D31" s="87">
        <v>0.82010000000000005</v>
      </c>
      <c r="E31" s="87">
        <v>0.54949999999999999</v>
      </c>
      <c r="F31" s="87">
        <v>0.78239999999999998</v>
      </c>
      <c r="G31" s="87">
        <v>0.38990000000000002</v>
      </c>
      <c r="H31" s="88">
        <f t="shared" si="18"/>
        <v>0.61409999999999998</v>
      </c>
      <c r="I31" s="87">
        <f t="shared" si="19"/>
        <v>0.16053362264647225</v>
      </c>
      <c r="J31" s="87"/>
      <c r="K31" s="87">
        <v>0.7369</v>
      </c>
      <c r="L31" s="87">
        <v>0.79349999999999998</v>
      </c>
      <c r="M31" s="87">
        <v>0.85429999999999995</v>
      </c>
      <c r="N31" s="87">
        <v>0.8075</v>
      </c>
      <c r="O31" s="87">
        <v>0.71530000000000005</v>
      </c>
      <c r="P31" s="87">
        <v>0.89490000000000003</v>
      </c>
      <c r="Q31" s="88">
        <f t="shared" si="20"/>
        <v>0.80040000000000011</v>
      </c>
      <c r="R31" s="87">
        <f t="shared" si="21"/>
        <v>6.8128907227402363E-2</v>
      </c>
      <c r="S31" s="87"/>
      <c r="T31" s="87">
        <v>1.0425</v>
      </c>
      <c r="U31" s="87">
        <v>0.94030000000000002</v>
      </c>
      <c r="V31" s="87">
        <v>0.91949999999999998</v>
      </c>
      <c r="W31" s="87">
        <v>1.0126999999999999</v>
      </c>
      <c r="X31" s="87">
        <v>0.78210000000000002</v>
      </c>
      <c r="Y31" s="87">
        <v>0.81110000000000004</v>
      </c>
      <c r="Z31" s="88">
        <f t="shared" si="22"/>
        <v>0.91803333333333326</v>
      </c>
      <c r="AA31" s="87">
        <f t="shared" si="23"/>
        <v>0.10475141367383521</v>
      </c>
    </row>
    <row r="32" spans="1:80" ht="14.25" x14ac:dyDescent="0.25">
      <c r="A32" s="29" t="s">
        <v>261</v>
      </c>
      <c r="B32" s="87">
        <v>16.208300000000001</v>
      </c>
      <c r="C32" s="87">
        <v>16.3582</v>
      </c>
      <c r="D32" s="87">
        <v>15.864800000000001</v>
      </c>
      <c r="E32" s="87">
        <v>16.311499999999999</v>
      </c>
      <c r="F32" s="87">
        <v>16.0487</v>
      </c>
      <c r="G32" s="87">
        <v>16.4406</v>
      </c>
      <c r="H32" s="88">
        <f t="shared" si="18"/>
        <v>16.205349999999999</v>
      </c>
      <c r="I32" s="87">
        <f t="shared" si="19"/>
        <v>0.21470711911811366</v>
      </c>
      <c r="J32" s="87"/>
      <c r="K32" s="87">
        <v>15.947100000000001</v>
      </c>
      <c r="L32" s="87">
        <v>16.0107</v>
      </c>
      <c r="M32" s="87">
        <v>15.8123</v>
      </c>
      <c r="N32" s="87">
        <v>15.9268</v>
      </c>
      <c r="O32" s="87">
        <v>15.9742</v>
      </c>
      <c r="P32" s="87">
        <v>15.896800000000001</v>
      </c>
      <c r="Q32" s="88">
        <f t="shared" si="20"/>
        <v>15.927983333333332</v>
      </c>
      <c r="R32" s="87">
        <f t="shared" si="21"/>
        <v>6.8847524767900223E-2</v>
      </c>
      <c r="S32" s="87"/>
      <c r="T32" s="87">
        <v>15.605700000000001</v>
      </c>
      <c r="U32" s="87">
        <v>15.7995</v>
      </c>
      <c r="V32" s="87">
        <v>15.7601</v>
      </c>
      <c r="W32" s="87">
        <v>15.5512</v>
      </c>
      <c r="X32" s="87">
        <v>16.025099999999998</v>
      </c>
      <c r="Y32" s="87">
        <v>15.9948</v>
      </c>
      <c r="Z32" s="88">
        <f t="shared" si="22"/>
        <v>15.789400000000001</v>
      </c>
      <c r="AA32" s="87">
        <f t="shared" si="23"/>
        <v>0.19451944889907488</v>
      </c>
    </row>
    <row r="33" spans="1:27" x14ac:dyDescent="0.2">
      <c r="A33" s="29" t="s">
        <v>366</v>
      </c>
      <c r="B33" s="87">
        <v>0</v>
      </c>
      <c r="C33" s="87">
        <v>0</v>
      </c>
      <c r="D33" s="87">
        <v>0</v>
      </c>
      <c r="E33" s="87">
        <v>0</v>
      </c>
      <c r="F33" s="87">
        <v>0</v>
      </c>
      <c r="G33" s="87">
        <v>0</v>
      </c>
      <c r="H33" s="88">
        <f t="shared" si="18"/>
        <v>0</v>
      </c>
      <c r="I33" s="87">
        <f t="shared" si="19"/>
        <v>0</v>
      </c>
      <c r="J33" s="87"/>
      <c r="K33" s="87">
        <v>1.6E-2</v>
      </c>
      <c r="L33" s="87">
        <v>3.2899999999999999E-2</v>
      </c>
      <c r="M33" s="87">
        <v>5.3800000000000001E-2</v>
      </c>
      <c r="N33" s="87">
        <v>9.5600000000000004E-2</v>
      </c>
      <c r="O33" s="87">
        <v>4.0800000000000003E-2</v>
      </c>
      <c r="P33" s="87">
        <v>4.4699999999999997E-2</v>
      </c>
      <c r="Q33" s="88">
        <f t="shared" si="20"/>
        <v>4.7300000000000002E-2</v>
      </c>
      <c r="R33" s="87">
        <f t="shared" si="21"/>
        <v>2.6874523251585333E-2</v>
      </c>
      <c r="S33" s="87"/>
      <c r="T33" s="87">
        <v>7.8899999999999998E-2</v>
      </c>
      <c r="U33" s="87">
        <v>0</v>
      </c>
      <c r="V33" s="87">
        <v>0</v>
      </c>
      <c r="W33" s="87">
        <v>6.1100000000000002E-2</v>
      </c>
      <c r="X33" s="87">
        <v>3.7499999999999999E-2</v>
      </c>
      <c r="Y33" s="87">
        <v>6.4100000000000004E-2</v>
      </c>
      <c r="Z33" s="88">
        <f t="shared" si="22"/>
        <v>4.0266666666666673E-2</v>
      </c>
      <c r="AA33" s="87">
        <f t="shared" si="23"/>
        <v>3.3897059852834817E-2</v>
      </c>
    </row>
    <row r="34" spans="1:27" ht="14.25" x14ac:dyDescent="0.25">
      <c r="A34" s="29" t="s">
        <v>263</v>
      </c>
      <c r="B34" s="87">
        <v>2.2599999999999999E-2</v>
      </c>
      <c r="C34" s="87">
        <v>1.43E-2</v>
      </c>
      <c r="D34" s="87">
        <v>5.7299999999999997E-2</v>
      </c>
      <c r="E34" s="87">
        <v>0</v>
      </c>
      <c r="F34" s="87">
        <v>0</v>
      </c>
      <c r="G34" s="87">
        <v>7.5600000000000001E-2</v>
      </c>
      <c r="H34" s="88">
        <f t="shared" si="18"/>
        <v>2.8300000000000002E-2</v>
      </c>
      <c r="I34" s="87">
        <f t="shared" si="19"/>
        <v>3.1332283670361463E-2</v>
      </c>
      <c r="J34" s="87"/>
      <c r="K34" s="87">
        <v>0</v>
      </c>
      <c r="L34" s="87">
        <v>0</v>
      </c>
      <c r="M34" s="87">
        <v>0</v>
      </c>
      <c r="N34" s="87">
        <v>1.5699999999999999E-2</v>
      </c>
      <c r="O34" s="87">
        <v>2.2800000000000001E-2</v>
      </c>
      <c r="P34" s="87">
        <v>0</v>
      </c>
      <c r="Q34" s="88">
        <f t="shared" si="20"/>
        <v>6.4166666666666669E-3</v>
      </c>
      <c r="R34" s="87">
        <f t="shared" si="21"/>
        <v>1.0191058172077454E-2</v>
      </c>
      <c r="S34" s="87"/>
      <c r="T34" s="87">
        <v>0</v>
      </c>
      <c r="U34" s="87">
        <v>0</v>
      </c>
      <c r="V34" s="87">
        <v>0</v>
      </c>
      <c r="W34" s="87">
        <v>0</v>
      </c>
      <c r="X34" s="87">
        <v>0</v>
      </c>
      <c r="Y34" s="87">
        <v>0</v>
      </c>
      <c r="Z34" s="88">
        <f t="shared" si="22"/>
        <v>0</v>
      </c>
      <c r="AA34" s="87">
        <f t="shared" si="23"/>
        <v>0</v>
      </c>
    </row>
    <row r="35" spans="1:27" x14ac:dyDescent="0.2">
      <c r="A35" s="29" t="s">
        <v>367</v>
      </c>
      <c r="B35" s="87">
        <v>3.2199999999999999E-2</v>
      </c>
      <c r="C35" s="87">
        <v>0</v>
      </c>
      <c r="D35" s="87">
        <v>6.0199999999999997E-2</v>
      </c>
      <c r="E35" s="87">
        <v>3.7499999999999999E-2</v>
      </c>
      <c r="F35" s="87">
        <v>4.3E-3</v>
      </c>
      <c r="G35" s="87">
        <v>1.6E-2</v>
      </c>
      <c r="H35" s="88">
        <f t="shared" si="18"/>
        <v>2.5033333333333335E-2</v>
      </c>
      <c r="I35" s="87">
        <f t="shared" si="19"/>
        <v>2.27227345772173E-2</v>
      </c>
      <c r="J35" s="87"/>
      <c r="K35" s="87">
        <v>4.1300000000000003E-2</v>
      </c>
      <c r="L35" s="87">
        <v>0</v>
      </c>
      <c r="M35" s="87">
        <v>7.4399999999999994E-2</v>
      </c>
      <c r="N35" s="87">
        <v>5.4600000000000003E-2</v>
      </c>
      <c r="O35" s="87">
        <v>0.1108</v>
      </c>
      <c r="P35" s="87">
        <v>6.2600000000000003E-2</v>
      </c>
      <c r="Q35" s="88">
        <f t="shared" si="20"/>
        <v>5.7283333333333332E-2</v>
      </c>
      <c r="R35" s="87">
        <f t="shared" si="21"/>
        <v>3.6686041850636675E-2</v>
      </c>
      <c r="S35" s="87"/>
      <c r="T35" s="87">
        <v>7.6300000000000007E-2</v>
      </c>
      <c r="U35" s="87">
        <v>5.4800000000000001E-2</v>
      </c>
      <c r="V35" s="87">
        <v>2.4E-2</v>
      </c>
      <c r="W35" s="87">
        <v>5.9799999999999999E-2</v>
      </c>
      <c r="X35" s="87">
        <v>0</v>
      </c>
      <c r="Y35" s="87">
        <v>2.18E-2</v>
      </c>
      <c r="Z35" s="88">
        <f t="shared" si="22"/>
        <v>3.9449999999999992E-2</v>
      </c>
      <c r="AA35" s="87">
        <f t="shared" si="23"/>
        <v>2.868517038471274E-2</v>
      </c>
    </row>
    <row r="36" spans="1:27" x14ac:dyDescent="0.2">
      <c r="A36" s="29" t="s">
        <v>115</v>
      </c>
      <c r="B36" s="87">
        <v>100.1426</v>
      </c>
      <c r="C36" s="87">
        <v>99.831500000000005</v>
      </c>
      <c r="D36" s="87">
        <v>100.2441</v>
      </c>
      <c r="E36" s="87">
        <v>100.7835</v>
      </c>
      <c r="F36" s="87">
        <v>100.3822</v>
      </c>
      <c r="G36" s="87">
        <v>100.3837</v>
      </c>
      <c r="H36" s="88">
        <f t="shared" si="18"/>
        <v>100.2946</v>
      </c>
      <c r="I36" s="87">
        <f t="shared" si="19"/>
        <v>0.31456371055797205</v>
      </c>
      <c r="J36" s="87"/>
      <c r="K36" s="87">
        <v>100.5322</v>
      </c>
      <c r="L36" s="87">
        <v>100.86320000000001</v>
      </c>
      <c r="M36" s="87">
        <v>100.5836</v>
      </c>
      <c r="N36" s="87">
        <v>100.05029999999999</v>
      </c>
      <c r="O36" s="87">
        <v>99.955200000000005</v>
      </c>
      <c r="P36" s="87">
        <v>100.0609</v>
      </c>
      <c r="Q36" s="88">
        <f t="shared" si="20"/>
        <v>100.34089999999999</v>
      </c>
      <c r="R36" s="87">
        <f t="shared" si="21"/>
        <v>0.36875713416827832</v>
      </c>
      <c r="S36" s="87"/>
      <c r="T36" s="87">
        <v>100.4695</v>
      </c>
      <c r="U36" s="87">
        <v>100.37309999999999</v>
      </c>
      <c r="V36" s="87">
        <v>99.598500000000001</v>
      </c>
      <c r="W36" s="87">
        <v>99.173100000000005</v>
      </c>
      <c r="X36" s="87">
        <v>100.321</v>
      </c>
      <c r="Y36" s="87">
        <v>100.1341</v>
      </c>
      <c r="Z36" s="88">
        <f t="shared" si="22"/>
        <v>100.01155</v>
      </c>
      <c r="AA36" s="87">
        <f t="shared" si="23"/>
        <v>0.51474714472252914</v>
      </c>
    </row>
    <row r="37" spans="1:27" x14ac:dyDescent="0.2">
      <c r="A37" s="90" t="s">
        <v>372</v>
      </c>
      <c r="B37" s="90"/>
      <c r="C37" s="90"/>
      <c r="D37" s="90"/>
      <c r="E37" s="90"/>
      <c r="F37" s="90"/>
      <c r="G37" s="90"/>
      <c r="H37" s="97"/>
      <c r="I37" s="98"/>
      <c r="K37" s="90"/>
      <c r="L37" s="90"/>
      <c r="M37" s="90"/>
      <c r="N37" s="90"/>
      <c r="O37" s="90"/>
      <c r="P37" s="90"/>
      <c r="Q37" s="97"/>
      <c r="R37" s="98"/>
      <c r="T37" s="90"/>
      <c r="U37" s="90"/>
      <c r="V37" s="90"/>
      <c r="W37" s="90"/>
      <c r="X37" s="90"/>
      <c r="Y37" s="90"/>
      <c r="Z37" s="97"/>
      <c r="AA37" s="98"/>
    </row>
    <row r="38" spans="1:27" x14ac:dyDescent="0.2">
      <c r="A38" s="29" t="s">
        <v>368</v>
      </c>
      <c r="B38" s="87">
        <v>0</v>
      </c>
      <c r="C38" s="87">
        <v>0</v>
      </c>
      <c r="D38" s="87">
        <v>0</v>
      </c>
      <c r="E38" s="87">
        <v>0</v>
      </c>
      <c r="F38" s="87">
        <v>0</v>
      </c>
      <c r="G38" s="87">
        <v>0</v>
      </c>
      <c r="H38" s="88">
        <f t="shared" ref="H38:H40" si="24">AVERAGE(B38:G38)</f>
        <v>0</v>
      </c>
      <c r="I38" s="87">
        <f t="shared" ref="I38:I40" si="25">STDEV(B38:G38)</f>
        <v>0</v>
      </c>
      <c r="J38" s="87"/>
      <c r="K38" s="87">
        <v>0</v>
      </c>
      <c r="L38" s="87">
        <v>0</v>
      </c>
      <c r="M38" s="87">
        <v>0</v>
      </c>
      <c r="N38" s="87">
        <v>0</v>
      </c>
      <c r="O38" s="87">
        <v>0</v>
      </c>
      <c r="P38" s="87">
        <v>0</v>
      </c>
      <c r="Q38" s="88">
        <f t="shared" ref="Q38:Q40" si="26">AVERAGE(K38:P38)</f>
        <v>0</v>
      </c>
      <c r="R38" s="87">
        <f t="shared" ref="R38:R40" si="27">STDEV(K38:P38)</f>
        <v>0</v>
      </c>
      <c r="S38" s="87"/>
      <c r="T38" s="87">
        <v>0</v>
      </c>
      <c r="U38" s="87">
        <v>0</v>
      </c>
      <c r="V38" s="87">
        <v>0</v>
      </c>
      <c r="W38" s="87">
        <v>0</v>
      </c>
      <c r="X38" s="87">
        <v>1.9512464504972623E-2</v>
      </c>
      <c r="Y38" s="87">
        <v>0</v>
      </c>
      <c r="Z38" s="88">
        <f t="shared" ref="Z38:Z40" si="28">AVERAGE(T38:Y38)</f>
        <v>3.252077417495437E-3</v>
      </c>
      <c r="AA38" s="87">
        <f t="shared" ref="AA38:AA40" si="29">STDEV(T38:Y38)</f>
        <v>7.9659302768918805E-3</v>
      </c>
    </row>
    <row r="39" spans="1:27" x14ac:dyDescent="0.2">
      <c r="A39" s="29" t="s">
        <v>369</v>
      </c>
      <c r="B39" s="87">
        <v>5.0888900514650048</v>
      </c>
      <c r="C39" s="87">
        <v>5.0370697782129925</v>
      </c>
      <c r="D39" s="87">
        <v>7.2842533340630649</v>
      </c>
      <c r="E39" s="87">
        <v>4.8706578285740623</v>
      </c>
      <c r="F39" s="87">
        <v>6.8983568976332936</v>
      </c>
      <c r="G39" s="87">
        <v>3.4790176830803778</v>
      </c>
      <c r="H39" s="88">
        <f t="shared" si="24"/>
        <v>5.4430409288381325</v>
      </c>
      <c r="I39" s="87">
        <f t="shared" si="25"/>
        <v>1.4130288625936256</v>
      </c>
      <c r="J39" s="87"/>
      <c r="K39" s="87">
        <v>6.5621902826280092</v>
      </c>
      <c r="L39" s="87">
        <v>7.0048110222543869</v>
      </c>
      <c r="M39" s="87">
        <v>7.5882541302461624</v>
      </c>
      <c r="N39" s="87">
        <v>7.1544220984829296</v>
      </c>
      <c r="O39" s="87">
        <v>6.3719782635516227</v>
      </c>
      <c r="P39" s="87">
        <v>7.8815352122326248</v>
      </c>
      <c r="Q39" s="88">
        <f t="shared" si="26"/>
        <v>7.0938651682326226</v>
      </c>
      <c r="R39" s="87">
        <f t="shared" si="27"/>
        <v>0.579696681692355</v>
      </c>
      <c r="S39" s="87"/>
      <c r="T39" s="87">
        <v>9.2171364758079566</v>
      </c>
      <c r="U39" s="87">
        <v>8.2949833356787455</v>
      </c>
      <c r="V39" s="87">
        <v>8.1450656093282205</v>
      </c>
      <c r="W39" s="87">
        <v>9.0059442985557645</v>
      </c>
      <c r="X39" s="87">
        <v>6.9040010590685403</v>
      </c>
      <c r="Y39" s="87">
        <v>7.1556700143785816</v>
      </c>
      <c r="Z39" s="88">
        <f t="shared" si="28"/>
        <v>8.1204667988029673</v>
      </c>
      <c r="AA39" s="87">
        <f t="shared" si="29"/>
        <v>0.94110973189489444</v>
      </c>
    </row>
    <row r="40" spans="1:27" x14ac:dyDescent="0.2">
      <c r="A40" s="29" t="s">
        <v>370</v>
      </c>
      <c r="B40" s="87">
        <v>94.911109948535</v>
      </c>
      <c r="C40" s="87">
        <v>94.962930221787019</v>
      </c>
      <c r="D40" s="87">
        <v>92.715746665936933</v>
      </c>
      <c r="E40" s="87">
        <v>95.129342171425932</v>
      </c>
      <c r="F40" s="87">
        <v>93.101643102366708</v>
      </c>
      <c r="G40" s="87">
        <v>96.520982316919628</v>
      </c>
      <c r="H40" s="88">
        <f t="shared" si="24"/>
        <v>94.55695907116187</v>
      </c>
      <c r="I40" s="87">
        <f t="shared" si="25"/>
        <v>1.4130288625936274</v>
      </c>
      <c r="J40" s="87"/>
      <c r="K40" s="87">
        <v>93.437809717371991</v>
      </c>
      <c r="L40" s="87">
        <v>92.995188977745613</v>
      </c>
      <c r="M40" s="87">
        <v>92.41174586975383</v>
      </c>
      <c r="N40" s="87">
        <v>92.845577901517061</v>
      </c>
      <c r="O40" s="87">
        <v>93.628021736448375</v>
      </c>
      <c r="P40" s="87">
        <v>92.118464787767365</v>
      </c>
      <c r="Q40" s="88">
        <f t="shared" si="26"/>
        <v>92.906134831767361</v>
      </c>
      <c r="R40" s="87">
        <f t="shared" si="27"/>
        <v>0.57969668169235855</v>
      </c>
      <c r="S40" s="87"/>
      <c r="T40" s="87">
        <v>90.782863524192052</v>
      </c>
      <c r="U40" s="87">
        <v>91.705016664321249</v>
      </c>
      <c r="V40" s="87">
        <v>91.854934390671772</v>
      </c>
      <c r="W40" s="87">
        <v>90.994055701444239</v>
      </c>
      <c r="X40" s="87">
        <v>93.076486476426481</v>
      </c>
      <c r="Y40" s="87">
        <v>92.844329985621414</v>
      </c>
      <c r="Z40" s="88">
        <f t="shared" si="28"/>
        <v>91.87628112377952</v>
      </c>
      <c r="AA40" s="87">
        <f t="shared" si="29"/>
        <v>0.9360857256070082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F1792-3639-42EE-9783-DC1CE36BF577}">
  <dimension ref="A1:N68"/>
  <sheetViews>
    <sheetView zoomScale="70" zoomScaleNormal="70" workbookViewId="0">
      <selection activeCell="D21" sqref="D21:D22"/>
    </sheetView>
  </sheetViews>
  <sheetFormatPr defaultRowHeight="15" x14ac:dyDescent="0.25"/>
  <cols>
    <col min="1" max="1" width="20.42578125" customWidth="1"/>
  </cols>
  <sheetData>
    <row r="1" spans="1:14" ht="15.75" x14ac:dyDescent="0.25">
      <c r="A1" s="25" t="s">
        <v>164</v>
      </c>
      <c r="B1" s="23"/>
      <c r="C1" s="24"/>
      <c r="D1" s="23"/>
      <c r="E1" s="24"/>
      <c r="F1" s="23"/>
      <c r="G1" s="24"/>
      <c r="H1" s="23"/>
      <c r="I1" s="24"/>
      <c r="J1" s="23"/>
      <c r="K1" s="24"/>
      <c r="L1" s="23"/>
      <c r="M1" s="24"/>
      <c r="N1" s="23"/>
    </row>
    <row r="2" spans="1:14" x14ac:dyDescent="0.25">
      <c r="A2" s="23"/>
      <c r="B2" s="24"/>
      <c r="C2" s="24"/>
      <c r="D2" s="24"/>
      <c r="E2" s="24"/>
      <c r="F2" s="24"/>
      <c r="G2" s="24"/>
      <c r="H2" s="24"/>
      <c r="I2" s="24"/>
      <c r="J2" s="24"/>
      <c r="K2" s="24"/>
      <c r="L2" s="24"/>
      <c r="M2" s="24"/>
      <c r="N2" s="24"/>
    </row>
    <row r="3" spans="1:14" x14ac:dyDescent="0.25">
      <c r="A3" s="1" t="s">
        <v>0</v>
      </c>
      <c r="B3" s="26" t="s">
        <v>1</v>
      </c>
      <c r="C3" s="26" t="s">
        <v>2</v>
      </c>
      <c r="D3" s="26" t="s">
        <v>3</v>
      </c>
      <c r="E3" s="26" t="s">
        <v>4</v>
      </c>
      <c r="F3" s="26" t="s">
        <v>167</v>
      </c>
      <c r="G3" s="26" t="s">
        <v>6</v>
      </c>
      <c r="H3" s="26" t="s">
        <v>9</v>
      </c>
      <c r="I3" s="26" t="s">
        <v>11</v>
      </c>
      <c r="J3" s="26" t="s">
        <v>12</v>
      </c>
      <c r="K3" s="26" t="s">
        <v>166</v>
      </c>
      <c r="M3" s="24"/>
      <c r="N3" s="24"/>
    </row>
    <row r="4" spans="1:14" x14ac:dyDescent="0.25">
      <c r="A4" s="1" t="s">
        <v>165</v>
      </c>
      <c r="B4" s="27">
        <v>7</v>
      </c>
      <c r="C4" s="27">
        <v>9</v>
      </c>
      <c r="D4" s="27">
        <v>11</v>
      </c>
      <c r="E4" s="27">
        <v>23</v>
      </c>
      <c r="F4" s="27">
        <v>27</v>
      </c>
      <c r="G4" s="27">
        <v>39</v>
      </c>
      <c r="H4" s="27">
        <v>47</v>
      </c>
      <c r="I4" s="27">
        <v>74</v>
      </c>
      <c r="J4" s="27">
        <v>85</v>
      </c>
      <c r="K4" s="27">
        <v>88</v>
      </c>
      <c r="M4" s="24"/>
      <c r="N4" s="24"/>
    </row>
    <row r="5" spans="1:14" x14ac:dyDescent="0.25">
      <c r="A5" s="1" t="s">
        <v>22</v>
      </c>
      <c r="B5" s="27">
        <v>0.1</v>
      </c>
      <c r="C5" s="27">
        <v>0.02</v>
      </c>
      <c r="D5" s="27">
        <v>0.2</v>
      </c>
      <c r="E5" s="27">
        <v>20</v>
      </c>
      <c r="F5" s="27">
        <v>5</v>
      </c>
      <c r="G5" s="27">
        <v>5</v>
      </c>
      <c r="H5" s="27">
        <v>0.5</v>
      </c>
      <c r="I5" s="27">
        <v>0.1</v>
      </c>
      <c r="J5" s="27">
        <v>0.02</v>
      </c>
      <c r="K5" s="27">
        <v>0.02</v>
      </c>
      <c r="M5" s="24"/>
      <c r="N5" s="24"/>
    </row>
    <row r="6" spans="1:14" x14ac:dyDescent="0.25">
      <c r="A6" s="26"/>
      <c r="B6" s="27"/>
      <c r="C6" s="27"/>
      <c r="D6" s="27"/>
      <c r="E6" s="27"/>
      <c r="F6" s="27"/>
      <c r="G6" s="27"/>
      <c r="H6" s="27"/>
      <c r="I6" s="27"/>
      <c r="J6" s="27"/>
      <c r="K6" s="27"/>
      <c r="M6" s="24"/>
      <c r="N6" s="24"/>
    </row>
    <row r="7" spans="1:14" x14ac:dyDescent="0.25">
      <c r="A7" s="1" t="s">
        <v>23</v>
      </c>
      <c r="B7" s="27"/>
      <c r="C7" s="27"/>
      <c r="D7" s="27"/>
      <c r="E7" s="27"/>
      <c r="F7" s="27"/>
      <c r="G7" s="27"/>
      <c r="H7" s="27"/>
      <c r="I7" s="27"/>
      <c r="J7" s="27"/>
      <c r="K7" s="27"/>
      <c r="M7" s="24"/>
      <c r="N7" s="24"/>
    </row>
    <row r="8" spans="1:14" x14ac:dyDescent="0.25">
      <c r="A8" s="28" t="s">
        <v>168</v>
      </c>
      <c r="B8" s="27"/>
      <c r="C8" s="27"/>
      <c r="D8" s="27"/>
      <c r="E8" s="27"/>
      <c r="F8" s="27"/>
      <c r="G8" s="27"/>
      <c r="H8" s="27"/>
      <c r="I8" s="27"/>
      <c r="J8" s="27"/>
      <c r="K8" s="27"/>
      <c r="M8" s="24"/>
      <c r="N8" s="24"/>
    </row>
    <row r="9" spans="1:14" x14ac:dyDescent="0.25">
      <c r="A9" s="27" t="s">
        <v>169</v>
      </c>
      <c r="B9" s="27">
        <v>20.2</v>
      </c>
      <c r="C9" s="27">
        <v>0.03</v>
      </c>
      <c r="D9" s="27">
        <v>1.33</v>
      </c>
      <c r="E9" s="27">
        <v>21</v>
      </c>
      <c r="F9" s="27">
        <v>77</v>
      </c>
      <c r="G9" s="27" t="s">
        <v>138</v>
      </c>
      <c r="H9" s="27">
        <v>18.8</v>
      </c>
      <c r="I9" s="101">
        <v>0.5</v>
      </c>
      <c r="J9" s="27">
        <v>0.03</v>
      </c>
      <c r="K9" s="27">
        <v>0.16</v>
      </c>
      <c r="M9" s="24"/>
      <c r="N9" s="24"/>
    </row>
    <row r="10" spans="1:14" x14ac:dyDescent="0.25">
      <c r="A10" s="99" t="s">
        <v>170</v>
      </c>
      <c r="B10" s="99">
        <v>20.5</v>
      </c>
      <c r="C10" s="99">
        <v>0.03</v>
      </c>
      <c r="D10" s="99">
        <v>1.76</v>
      </c>
      <c r="E10" s="99">
        <v>24</v>
      </c>
      <c r="F10" s="99">
        <v>75</v>
      </c>
      <c r="G10" s="99" t="s">
        <v>138</v>
      </c>
      <c r="H10" s="99">
        <v>17.600000000000001</v>
      </c>
      <c r="I10" s="99">
        <v>0.67</v>
      </c>
      <c r="J10" s="99">
        <v>0.05</v>
      </c>
      <c r="K10" s="99">
        <v>0.12</v>
      </c>
      <c r="M10" s="24"/>
      <c r="N10" s="24"/>
    </row>
    <row r="11" spans="1:14" x14ac:dyDescent="0.25">
      <c r="A11" s="27" t="s">
        <v>252</v>
      </c>
      <c r="B11" s="100">
        <f>AVERAGE(B9:B10)</f>
        <v>20.350000000000001</v>
      </c>
      <c r="C11" s="27">
        <f t="shared" ref="C11:K11" si="0">AVERAGE(C9:C10)</f>
        <v>0.03</v>
      </c>
      <c r="D11" s="101">
        <f t="shared" si="0"/>
        <v>1.5449999999999999</v>
      </c>
      <c r="E11" s="27">
        <f t="shared" si="0"/>
        <v>22.5</v>
      </c>
      <c r="F11" s="27">
        <f t="shared" si="0"/>
        <v>76</v>
      </c>
      <c r="G11" s="27" t="s">
        <v>138</v>
      </c>
      <c r="H11" s="27">
        <f t="shared" si="0"/>
        <v>18.200000000000003</v>
      </c>
      <c r="I11" s="101">
        <f t="shared" si="0"/>
        <v>0.58499999999999996</v>
      </c>
      <c r="J11" s="27">
        <f t="shared" si="0"/>
        <v>0.04</v>
      </c>
      <c r="K11" s="27">
        <f t="shared" si="0"/>
        <v>0.14000000000000001</v>
      </c>
      <c r="M11" s="24"/>
      <c r="N11" s="24"/>
    </row>
    <row r="12" spans="1:14" x14ac:dyDescent="0.25">
      <c r="A12" s="27" t="s">
        <v>256</v>
      </c>
      <c r="B12" s="100">
        <f>STDEV(B9:B10)</f>
        <v>0.21213203435596475</v>
      </c>
      <c r="C12" s="101">
        <f t="shared" ref="C12:K12" si="1">STDEV(C9:C10)</f>
        <v>0</v>
      </c>
      <c r="D12" s="101">
        <f t="shared" si="1"/>
        <v>0.30405591591021602</v>
      </c>
      <c r="E12" s="100">
        <f t="shared" si="1"/>
        <v>2.1213203435596424</v>
      </c>
      <c r="F12" s="102">
        <f t="shared" si="1"/>
        <v>1.4142135623730951</v>
      </c>
      <c r="G12" s="100"/>
      <c r="H12" s="100">
        <f t="shared" si="1"/>
        <v>0.84852813742385647</v>
      </c>
      <c r="I12" s="101">
        <f t="shared" si="1"/>
        <v>0.12020815280171385</v>
      </c>
      <c r="J12" s="101">
        <f t="shared" si="1"/>
        <v>1.4142135623730954E-2</v>
      </c>
      <c r="K12" s="101">
        <f t="shared" si="1"/>
        <v>2.8284271247461815E-2</v>
      </c>
      <c r="M12" s="24"/>
      <c r="N12" s="24"/>
    </row>
    <row r="13" spans="1:14" x14ac:dyDescent="0.25">
      <c r="A13" s="26"/>
      <c r="B13" s="27"/>
      <c r="C13" s="27"/>
      <c r="D13" s="27"/>
      <c r="E13" s="27"/>
      <c r="F13" s="27"/>
      <c r="G13" s="27"/>
      <c r="H13" s="27"/>
      <c r="I13" s="27"/>
      <c r="J13" s="27"/>
      <c r="K13" s="27"/>
      <c r="M13" s="24"/>
      <c r="N13" s="24"/>
    </row>
    <row r="14" spans="1:14" x14ac:dyDescent="0.25">
      <c r="A14" s="26" t="s">
        <v>171</v>
      </c>
      <c r="B14" s="29"/>
      <c r="C14" s="29"/>
      <c r="D14" s="29"/>
      <c r="E14" s="29"/>
      <c r="F14" s="29"/>
      <c r="G14" s="29"/>
      <c r="H14" s="29"/>
      <c r="I14" s="29"/>
      <c r="J14" s="29"/>
      <c r="K14" s="29"/>
    </row>
    <row r="15" spans="1:14" x14ac:dyDescent="0.25">
      <c r="A15" s="27" t="s">
        <v>172</v>
      </c>
      <c r="B15" s="27">
        <v>32.6</v>
      </c>
      <c r="C15" s="27">
        <v>0.08</v>
      </c>
      <c r="D15" s="27">
        <v>0.83</v>
      </c>
      <c r="E15" s="27">
        <v>46</v>
      </c>
      <c r="F15" s="27">
        <v>140</v>
      </c>
      <c r="G15" s="27">
        <v>11</v>
      </c>
      <c r="H15" s="27">
        <v>29.8</v>
      </c>
      <c r="I15" s="27">
        <v>1.03</v>
      </c>
      <c r="J15" s="27">
        <v>0.08</v>
      </c>
      <c r="K15" s="27">
        <v>0.17</v>
      </c>
    </row>
    <row r="16" spans="1:14" x14ac:dyDescent="0.25">
      <c r="A16" s="99" t="s">
        <v>173</v>
      </c>
      <c r="B16" s="99">
        <v>29.7</v>
      </c>
      <c r="C16" s="99">
        <v>7.0000000000000007E-2</v>
      </c>
      <c r="D16" s="99">
        <v>1.66</v>
      </c>
      <c r="E16" s="99">
        <v>51</v>
      </c>
      <c r="F16" s="99">
        <v>124</v>
      </c>
      <c r="G16" s="99">
        <v>7</v>
      </c>
      <c r="H16" s="99">
        <v>43.4</v>
      </c>
      <c r="I16" s="99">
        <v>0.96</v>
      </c>
      <c r="J16" s="99">
        <v>0.25</v>
      </c>
      <c r="K16" s="99">
        <v>0.26</v>
      </c>
    </row>
    <row r="17" spans="1:11" x14ac:dyDescent="0.25">
      <c r="A17" s="27" t="s">
        <v>252</v>
      </c>
      <c r="B17" s="100">
        <f>AVERAGE(B15:B16)</f>
        <v>31.15</v>
      </c>
      <c r="C17" s="101">
        <f t="shared" ref="C17" si="2">AVERAGE(C15:C16)</f>
        <v>7.5000000000000011E-2</v>
      </c>
      <c r="D17" s="101">
        <f t="shared" ref="D17" si="3">AVERAGE(D15:D16)</f>
        <v>1.2449999999999999</v>
      </c>
      <c r="E17" s="27">
        <f t="shared" ref="E17" si="4">AVERAGE(E15:E16)</f>
        <v>48.5</v>
      </c>
      <c r="F17" s="27">
        <f t="shared" ref="F17" si="5">AVERAGE(F15:F16)</f>
        <v>132</v>
      </c>
      <c r="G17" s="27">
        <f t="shared" ref="G17" si="6">AVERAGE(G15:G16)</f>
        <v>9</v>
      </c>
      <c r="H17" s="27">
        <f t="shared" ref="H17" si="7">AVERAGE(H15:H16)</f>
        <v>36.6</v>
      </c>
      <c r="I17" s="101">
        <f t="shared" ref="I17" si="8">AVERAGE(I15:I16)</f>
        <v>0.995</v>
      </c>
      <c r="J17" s="101">
        <f t="shared" ref="J17" si="9">AVERAGE(J15:J16)</f>
        <v>0.16500000000000001</v>
      </c>
      <c r="K17" s="101">
        <f t="shared" ref="K17" si="10">AVERAGE(K15:K16)</f>
        <v>0.21500000000000002</v>
      </c>
    </row>
    <row r="18" spans="1:11" x14ac:dyDescent="0.25">
      <c r="A18" s="27" t="s">
        <v>256</v>
      </c>
      <c r="B18" s="100">
        <f>STDEV(B15:B16)</f>
        <v>2.0506096654409891</v>
      </c>
      <c r="C18" s="101">
        <f t="shared" ref="C18:K18" si="11">STDEV(C15:C16)</f>
        <v>7.0710678118654719E-3</v>
      </c>
      <c r="D18" s="101">
        <f t="shared" si="11"/>
        <v>0.58689862838483453</v>
      </c>
      <c r="E18" s="100">
        <f t="shared" si="11"/>
        <v>3.5355339059327378</v>
      </c>
      <c r="F18" s="102">
        <f t="shared" si="11"/>
        <v>11.313708498984761</v>
      </c>
      <c r="G18" s="100">
        <f t="shared" si="11"/>
        <v>2.8284271247461903</v>
      </c>
      <c r="H18" s="100">
        <f t="shared" si="11"/>
        <v>9.6166522241370238</v>
      </c>
      <c r="I18" s="101">
        <f t="shared" si="11"/>
        <v>4.9497474683058366E-2</v>
      </c>
      <c r="J18" s="101">
        <f t="shared" si="11"/>
        <v>0.12020815280171307</v>
      </c>
      <c r="K18" s="101">
        <f t="shared" si="11"/>
        <v>6.363961030678926E-2</v>
      </c>
    </row>
    <row r="19" spans="1:11" x14ac:dyDescent="0.25">
      <c r="A19" s="27"/>
      <c r="B19" s="100"/>
      <c r="C19" s="101"/>
      <c r="D19" s="101"/>
      <c r="E19" s="100"/>
      <c r="F19" s="102"/>
      <c r="G19" s="100"/>
      <c r="H19" s="100"/>
      <c r="I19" s="101"/>
      <c r="J19" s="101"/>
      <c r="K19" s="101"/>
    </row>
    <row r="20" spans="1:11" x14ac:dyDescent="0.25">
      <c r="A20" s="28" t="s">
        <v>374</v>
      </c>
      <c r="B20" s="100"/>
      <c r="C20" s="101"/>
      <c r="D20" s="101"/>
      <c r="E20" s="100"/>
      <c r="F20" s="102"/>
      <c r="G20" s="100"/>
      <c r="H20" s="100"/>
      <c r="I20" s="101"/>
      <c r="J20" s="101"/>
      <c r="K20" s="101"/>
    </row>
    <row r="21" spans="1:11" x14ac:dyDescent="0.25">
      <c r="A21" s="27" t="s">
        <v>252</v>
      </c>
      <c r="B21" s="100">
        <f>AVERAGE(B9:B10,B15:B16)</f>
        <v>25.750000000000004</v>
      </c>
      <c r="C21" s="101">
        <f t="shared" ref="C21:K21" si="12">AVERAGE(C9:C10,C15:C16)</f>
        <v>5.2500000000000005E-2</v>
      </c>
      <c r="D21" s="101">
        <f t="shared" si="12"/>
        <v>1.395</v>
      </c>
      <c r="E21" s="100">
        <f t="shared" si="12"/>
        <v>35.5</v>
      </c>
      <c r="F21" s="100">
        <f t="shared" si="12"/>
        <v>104</v>
      </c>
      <c r="G21" s="100">
        <f t="shared" si="12"/>
        <v>9</v>
      </c>
      <c r="H21" s="100">
        <f t="shared" si="12"/>
        <v>27.4</v>
      </c>
      <c r="I21" s="100">
        <f t="shared" si="12"/>
        <v>0.79</v>
      </c>
      <c r="J21" s="101">
        <f t="shared" si="12"/>
        <v>0.10250000000000001</v>
      </c>
      <c r="K21" s="100">
        <f t="shared" si="12"/>
        <v>0.17750000000000002</v>
      </c>
    </row>
    <row r="22" spans="1:11" x14ac:dyDescent="0.25">
      <c r="A22" s="27" t="s">
        <v>256</v>
      </c>
      <c r="B22" s="100">
        <f>STDEV(B9:B10,B15:B16)</f>
        <v>6.3479655533616688</v>
      </c>
      <c r="C22" s="101">
        <f t="shared" ref="C22:K22" si="13">STDEV(C9:C10,C15:C16)</f>
        <v>2.6299556396765827E-2</v>
      </c>
      <c r="D22" s="101">
        <f t="shared" si="13"/>
        <v>0.41908630773783717</v>
      </c>
      <c r="E22" s="100">
        <f t="shared" si="13"/>
        <v>15.198684153570664</v>
      </c>
      <c r="F22" s="100">
        <f t="shared" si="13"/>
        <v>32.994949108411532</v>
      </c>
      <c r="G22" s="100">
        <f t="shared" si="13"/>
        <v>2.8284271247461903</v>
      </c>
      <c r="H22" s="100">
        <f t="shared" si="13"/>
        <v>11.996666203575067</v>
      </c>
      <c r="I22" s="100">
        <f t="shared" si="13"/>
        <v>0.24832774042918873</v>
      </c>
      <c r="J22" s="101">
        <f t="shared" si="13"/>
        <v>0.10045728777279758</v>
      </c>
      <c r="K22" s="100">
        <f t="shared" si="13"/>
        <v>5.9090326337452745E-2</v>
      </c>
    </row>
    <row r="23" spans="1:11" x14ac:dyDescent="0.25">
      <c r="A23" s="29"/>
      <c r="B23" s="29"/>
      <c r="C23" s="29"/>
      <c r="D23" s="29"/>
      <c r="E23" s="29"/>
      <c r="F23" s="29"/>
      <c r="G23" s="29"/>
      <c r="H23" s="29"/>
      <c r="I23" s="29"/>
      <c r="J23" s="29"/>
      <c r="K23" s="29"/>
    </row>
    <row r="24" spans="1:11" x14ac:dyDescent="0.25">
      <c r="A24" s="26" t="s">
        <v>174</v>
      </c>
      <c r="B24" s="29"/>
      <c r="C24" s="29"/>
      <c r="D24" s="29"/>
      <c r="E24" s="29"/>
      <c r="F24" s="29"/>
      <c r="G24" s="29"/>
      <c r="H24" s="29"/>
      <c r="I24" s="29"/>
      <c r="J24" s="29"/>
      <c r="K24" s="29"/>
    </row>
    <row r="25" spans="1:11" x14ac:dyDescent="0.25">
      <c r="A25" s="27" t="s">
        <v>175</v>
      </c>
      <c r="B25" s="27">
        <v>27.9</v>
      </c>
      <c r="C25" s="27">
        <v>0.06</v>
      </c>
      <c r="D25" s="101">
        <v>1.5</v>
      </c>
      <c r="E25" s="27">
        <v>96</v>
      </c>
      <c r="F25" s="27">
        <v>124</v>
      </c>
      <c r="G25" s="27">
        <v>10</v>
      </c>
      <c r="H25" s="27">
        <v>17.2</v>
      </c>
      <c r="I25" s="27">
        <v>1.48</v>
      </c>
      <c r="J25" s="27">
        <v>0.03</v>
      </c>
      <c r="K25" s="27">
        <v>0.11</v>
      </c>
    </row>
    <row r="26" spans="1:11" x14ac:dyDescent="0.25">
      <c r="A26" s="99" t="s">
        <v>176</v>
      </c>
      <c r="B26" s="99">
        <v>27.8</v>
      </c>
      <c r="C26" s="99">
        <v>0.06</v>
      </c>
      <c r="D26" s="99">
        <v>1.52</v>
      </c>
      <c r="E26" s="99">
        <v>27</v>
      </c>
      <c r="F26" s="99">
        <v>104</v>
      </c>
      <c r="G26" s="99">
        <v>5</v>
      </c>
      <c r="H26" s="104">
        <v>6</v>
      </c>
      <c r="I26" s="99">
        <v>1.39</v>
      </c>
      <c r="J26" s="103">
        <v>0.1</v>
      </c>
      <c r="K26" s="99">
        <v>0.19</v>
      </c>
    </row>
    <row r="27" spans="1:11" x14ac:dyDescent="0.25">
      <c r="A27" s="27" t="s">
        <v>252</v>
      </c>
      <c r="B27" s="100">
        <f>AVERAGE(B25:B26)</f>
        <v>27.85</v>
      </c>
      <c r="C27" s="27">
        <f t="shared" ref="C27" si="14">AVERAGE(C25:C26)</f>
        <v>0.06</v>
      </c>
      <c r="D27" s="101">
        <f t="shared" ref="D27" si="15">AVERAGE(D25:D26)</f>
        <v>1.51</v>
      </c>
      <c r="E27" s="27">
        <f t="shared" ref="E27" si="16">AVERAGE(E25:E26)</f>
        <v>61.5</v>
      </c>
      <c r="F27" s="27">
        <f t="shared" ref="F27" si="17">AVERAGE(F25:F26)</f>
        <v>114</v>
      </c>
      <c r="G27" s="27">
        <f t="shared" ref="G27" si="18">AVERAGE(G25:G26)</f>
        <v>7.5</v>
      </c>
      <c r="H27" s="27">
        <f t="shared" ref="H27" si="19">AVERAGE(H25:H26)</f>
        <v>11.6</v>
      </c>
      <c r="I27" s="101">
        <f t="shared" ref="I27" si="20">AVERAGE(I25:I26)</f>
        <v>1.4350000000000001</v>
      </c>
      <c r="J27" s="101">
        <f t="shared" ref="J27" si="21">AVERAGE(J25:J26)</f>
        <v>6.5000000000000002E-2</v>
      </c>
      <c r="K27" s="27">
        <f t="shared" ref="K27" si="22">AVERAGE(K25:K26)</f>
        <v>0.15</v>
      </c>
    </row>
    <row r="28" spans="1:11" x14ac:dyDescent="0.25">
      <c r="A28" s="27" t="s">
        <v>256</v>
      </c>
      <c r="B28" s="100">
        <f>STDEV(B25:B26)</f>
        <v>7.0710678118653253E-2</v>
      </c>
      <c r="C28" s="101">
        <f t="shared" ref="C28:K28" si="23">STDEV(C25:C26)</f>
        <v>0</v>
      </c>
      <c r="D28" s="101">
        <f t="shared" si="23"/>
        <v>1.4142135623730963E-2</v>
      </c>
      <c r="E28" s="100">
        <f t="shared" si="23"/>
        <v>48.790367901871782</v>
      </c>
      <c r="F28" s="102">
        <f t="shared" si="23"/>
        <v>14.142135623730951</v>
      </c>
      <c r="G28" s="100">
        <f t="shared" si="23"/>
        <v>3.5355339059327378</v>
      </c>
      <c r="H28" s="100">
        <f t="shared" si="23"/>
        <v>7.91959594928933</v>
      </c>
      <c r="I28" s="101">
        <f t="shared" si="23"/>
        <v>6.3639610306789343E-2</v>
      </c>
      <c r="J28" s="101">
        <f t="shared" si="23"/>
        <v>4.9497474683058332E-2</v>
      </c>
      <c r="K28" s="101">
        <f t="shared" si="23"/>
        <v>5.6568542494923817E-2</v>
      </c>
    </row>
    <row r="29" spans="1:11" x14ac:dyDescent="0.25">
      <c r="A29" s="29"/>
      <c r="B29" s="29"/>
      <c r="C29" s="29"/>
      <c r="D29" s="29"/>
      <c r="E29" s="29"/>
      <c r="F29" s="29"/>
      <c r="G29" s="29"/>
      <c r="H29" s="29"/>
      <c r="I29" s="29"/>
      <c r="J29" s="29"/>
      <c r="K29" s="29"/>
    </row>
    <row r="30" spans="1:11" x14ac:dyDescent="0.25">
      <c r="A30" s="26" t="s">
        <v>177</v>
      </c>
      <c r="B30" s="29"/>
      <c r="C30" s="29"/>
      <c r="D30" s="29"/>
      <c r="E30" s="29"/>
      <c r="F30" s="29"/>
      <c r="G30" s="29"/>
      <c r="H30" s="29"/>
      <c r="I30" s="29"/>
      <c r="J30" s="29"/>
      <c r="K30" s="29"/>
    </row>
    <row r="31" spans="1:11" x14ac:dyDescent="0.25">
      <c r="A31" s="27" t="s">
        <v>178</v>
      </c>
      <c r="B31" s="27">
        <v>20.399999999999999</v>
      </c>
      <c r="C31" s="27">
        <v>0.1</v>
      </c>
      <c r="D31" s="27">
        <v>1.07</v>
      </c>
      <c r="E31" s="27">
        <v>20</v>
      </c>
      <c r="F31" s="27">
        <v>117</v>
      </c>
      <c r="G31" s="27">
        <v>5</v>
      </c>
      <c r="H31" s="27">
        <v>23.8</v>
      </c>
      <c r="I31" s="27">
        <v>0.91</v>
      </c>
      <c r="J31" s="27">
        <v>0.17</v>
      </c>
      <c r="K31" s="27">
        <v>0.23</v>
      </c>
    </row>
    <row r="32" spans="1:11" x14ac:dyDescent="0.25">
      <c r="A32" s="99" t="s">
        <v>179</v>
      </c>
      <c r="B32" s="99">
        <v>23.4</v>
      </c>
      <c r="C32" s="99">
        <v>0.09</v>
      </c>
      <c r="D32" s="99">
        <v>1.18</v>
      </c>
      <c r="E32" s="99" t="s">
        <v>163</v>
      </c>
      <c r="F32" s="99">
        <v>106</v>
      </c>
      <c r="G32" s="99">
        <v>14</v>
      </c>
      <c r="H32" s="99">
        <v>18.399999999999999</v>
      </c>
      <c r="I32" s="99">
        <v>1.1399999999999999</v>
      </c>
      <c r="J32" s="99">
        <v>0.15</v>
      </c>
      <c r="K32" s="103">
        <v>0.2</v>
      </c>
    </row>
    <row r="33" spans="1:11" x14ac:dyDescent="0.25">
      <c r="A33" s="27" t="s">
        <v>252</v>
      </c>
      <c r="B33" s="100">
        <f>AVERAGE(B31:B32)</f>
        <v>21.9</v>
      </c>
      <c r="C33" s="27">
        <f t="shared" ref="C33" si="24">AVERAGE(C31:C32)</f>
        <v>9.5000000000000001E-2</v>
      </c>
      <c r="D33" s="101">
        <f t="shared" ref="D33" si="25">AVERAGE(D31:D32)</f>
        <v>1.125</v>
      </c>
      <c r="E33" s="27">
        <f t="shared" ref="E33" si="26">AVERAGE(E31:E32)</f>
        <v>20</v>
      </c>
      <c r="F33" s="27">
        <f t="shared" ref="F33" si="27">AVERAGE(F31:F32)</f>
        <v>111.5</v>
      </c>
      <c r="G33" s="27">
        <f t="shared" ref="G33" si="28">AVERAGE(G31:G32)</f>
        <v>9.5</v>
      </c>
      <c r="H33" s="27">
        <f t="shared" ref="H33" si="29">AVERAGE(H31:H32)</f>
        <v>21.1</v>
      </c>
      <c r="I33" s="101">
        <f t="shared" ref="I33" si="30">AVERAGE(I31:I32)</f>
        <v>1.0249999999999999</v>
      </c>
      <c r="J33" s="27">
        <f t="shared" ref="J33" si="31">AVERAGE(J31:J32)</f>
        <v>0.16</v>
      </c>
      <c r="K33" s="101">
        <f t="shared" ref="K33" si="32">AVERAGE(K31:K32)</f>
        <v>0.21500000000000002</v>
      </c>
    </row>
    <row r="34" spans="1:11" x14ac:dyDescent="0.25">
      <c r="A34" s="27" t="s">
        <v>256</v>
      </c>
      <c r="B34" s="100">
        <f>STDEV(B31:B32)</f>
        <v>2.1213203435596424</v>
      </c>
      <c r="C34" s="101">
        <f t="shared" ref="C34:K34" si="33">STDEV(C31:C32)</f>
        <v>7.0710678118654814E-3</v>
      </c>
      <c r="D34" s="101">
        <f t="shared" si="33"/>
        <v>7.7781745930520133E-2</v>
      </c>
      <c r="E34" s="100"/>
      <c r="F34" s="102">
        <f t="shared" si="33"/>
        <v>7.7781745930520225</v>
      </c>
      <c r="G34" s="100">
        <f t="shared" si="33"/>
        <v>6.3639610306789276</v>
      </c>
      <c r="H34" s="100">
        <f t="shared" si="33"/>
        <v>3.8183766184073473</v>
      </c>
      <c r="I34" s="101">
        <f t="shared" si="33"/>
        <v>0.16263455967290619</v>
      </c>
      <c r="J34" s="101">
        <f t="shared" si="33"/>
        <v>1.4142135623730963E-2</v>
      </c>
      <c r="K34" s="101">
        <f t="shared" si="33"/>
        <v>2.1213203435596427E-2</v>
      </c>
    </row>
    <row r="35" spans="1:11" x14ac:dyDescent="0.25">
      <c r="A35" s="27"/>
      <c r="B35" s="100"/>
      <c r="C35" s="101"/>
      <c r="D35" s="101"/>
      <c r="E35" s="100"/>
      <c r="F35" s="102"/>
      <c r="G35" s="100"/>
      <c r="H35" s="100"/>
      <c r="I35" s="101"/>
      <c r="J35" s="101"/>
      <c r="K35" s="101"/>
    </row>
    <row r="36" spans="1:11" x14ac:dyDescent="0.25">
      <c r="A36" s="28" t="s">
        <v>375</v>
      </c>
      <c r="B36" s="100"/>
      <c r="C36" s="101"/>
      <c r="D36" s="101"/>
      <c r="E36" s="100"/>
      <c r="F36" s="102"/>
      <c r="G36" s="100"/>
      <c r="H36" s="100"/>
      <c r="I36" s="101"/>
      <c r="J36" s="101"/>
      <c r="K36" s="101"/>
    </row>
    <row r="37" spans="1:11" x14ac:dyDescent="0.25">
      <c r="A37" s="27" t="s">
        <v>252</v>
      </c>
      <c r="B37" s="100">
        <f>AVERAGE(B25:B26,B31:B32)</f>
        <v>24.875</v>
      </c>
      <c r="C37" s="100">
        <f t="shared" ref="C37:K37" si="34">AVERAGE(C25:C26,C31:C32)</f>
        <v>7.7499999999999999E-2</v>
      </c>
      <c r="D37" s="100">
        <f t="shared" si="34"/>
        <v>1.3174999999999999</v>
      </c>
      <c r="E37" s="100">
        <f t="shared" si="34"/>
        <v>47.666666666666664</v>
      </c>
      <c r="F37" s="100">
        <f t="shared" si="34"/>
        <v>112.75</v>
      </c>
      <c r="G37" s="100">
        <f t="shared" si="34"/>
        <v>8.5</v>
      </c>
      <c r="H37" s="100">
        <f t="shared" si="34"/>
        <v>16.350000000000001</v>
      </c>
      <c r="I37" s="100">
        <f t="shared" si="34"/>
        <v>1.23</v>
      </c>
      <c r="J37" s="100">
        <f t="shared" si="34"/>
        <v>0.11250000000000002</v>
      </c>
      <c r="K37" s="100">
        <f t="shared" si="34"/>
        <v>0.1825</v>
      </c>
    </row>
    <row r="38" spans="1:11" x14ac:dyDescent="0.25">
      <c r="A38" s="27" t="s">
        <v>256</v>
      </c>
      <c r="B38" s="100">
        <f>STDEV(B25:B26,B31:B32)</f>
        <v>3.6472592449673678</v>
      </c>
      <c r="C38" s="100">
        <f t="shared" ref="C38:K38" si="35">STDEV(C25:C26,C31:C32)</f>
        <v>2.0615528128088288E-2</v>
      </c>
      <c r="D38" s="100">
        <f t="shared" si="35"/>
        <v>0.22691775308835327</v>
      </c>
      <c r="E38" s="100">
        <f t="shared" si="35"/>
        <v>42.00396806652121</v>
      </c>
      <c r="F38" s="100">
        <f t="shared" si="35"/>
        <v>9.4295634398770911</v>
      </c>
      <c r="G38" s="100">
        <f t="shared" si="35"/>
        <v>4.358898943540674</v>
      </c>
      <c r="H38" s="100">
        <f t="shared" si="35"/>
        <v>7.4732857566133459</v>
      </c>
      <c r="I38" s="100">
        <f t="shared" si="35"/>
        <v>0.25729360660537209</v>
      </c>
      <c r="J38" s="100">
        <f t="shared" si="35"/>
        <v>6.2383224240709648E-2</v>
      </c>
      <c r="K38" s="100">
        <f t="shared" si="35"/>
        <v>5.1234753829798065E-2</v>
      </c>
    </row>
    <row r="39" spans="1:11" x14ac:dyDescent="0.25">
      <c r="A39" s="29"/>
      <c r="B39" s="29"/>
      <c r="C39" s="29"/>
      <c r="D39" s="29"/>
      <c r="E39" s="29"/>
      <c r="F39" s="29"/>
      <c r="G39" s="29"/>
      <c r="H39" s="29"/>
      <c r="I39" s="29"/>
      <c r="J39" s="29"/>
      <c r="K39" s="29"/>
    </row>
    <row r="40" spans="1:11" x14ac:dyDescent="0.25">
      <c r="A40" s="26" t="s">
        <v>184</v>
      </c>
      <c r="B40" s="29"/>
      <c r="C40" s="29"/>
      <c r="D40" s="29"/>
      <c r="E40" s="29"/>
      <c r="F40" s="29"/>
      <c r="G40" s="29"/>
      <c r="H40" s="29"/>
      <c r="I40" s="29"/>
      <c r="J40" s="29"/>
      <c r="K40" s="29"/>
    </row>
    <row r="41" spans="1:11" x14ac:dyDescent="0.25">
      <c r="A41" s="27" t="s">
        <v>180</v>
      </c>
      <c r="B41" s="27">
        <v>50.8</v>
      </c>
      <c r="C41" s="27">
        <v>0.14000000000000001</v>
      </c>
      <c r="D41" s="27">
        <v>4.3099999999999996</v>
      </c>
      <c r="E41" s="27">
        <v>248</v>
      </c>
      <c r="F41" s="27">
        <v>197</v>
      </c>
      <c r="G41" s="27">
        <v>7</v>
      </c>
      <c r="H41" s="27">
        <v>15.9</v>
      </c>
      <c r="I41" s="27">
        <v>9.19</v>
      </c>
      <c r="J41" s="27">
        <v>0.12</v>
      </c>
      <c r="K41" s="27">
        <v>0.25</v>
      </c>
    </row>
    <row r="42" spans="1:11" x14ac:dyDescent="0.25">
      <c r="A42" s="99" t="s">
        <v>181</v>
      </c>
      <c r="B42" s="99">
        <v>44.8</v>
      </c>
      <c r="C42" s="99">
        <v>0.16</v>
      </c>
      <c r="D42" s="99">
        <v>5.85</v>
      </c>
      <c r="E42" s="99">
        <v>70</v>
      </c>
      <c r="F42" s="99">
        <v>184</v>
      </c>
      <c r="G42" s="99" t="s">
        <v>138</v>
      </c>
      <c r="H42" s="99">
        <v>6.3</v>
      </c>
      <c r="I42" s="99">
        <v>8.6300000000000008</v>
      </c>
      <c r="J42" s="99">
        <v>0.16</v>
      </c>
      <c r="K42" s="99">
        <v>0.27</v>
      </c>
    </row>
    <row r="43" spans="1:11" x14ac:dyDescent="0.25">
      <c r="A43" s="27" t="s">
        <v>252</v>
      </c>
      <c r="B43" s="100">
        <f>AVERAGE(B41:B42)</f>
        <v>47.8</v>
      </c>
      <c r="C43" s="27">
        <f t="shared" ref="C43" si="36">AVERAGE(C41:C42)</f>
        <v>0.15000000000000002</v>
      </c>
      <c r="D43" s="101">
        <f t="shared" ref="D43" si="37">AVERAGE(D41:D42)</f>
        <v>5.08</v>
      </c>
      <c r="E43" s="27">
        <f t="shared" ref="E43" si="38">AVERAGE(E41:E42)</f>
        <v>159</v>
      </c>
      <c r="F43" s="27">
        <f t="shared" ref="F43" si="39">AVERAGE(F41:F42)</f>
        <v>190.5</v>
      </c>
      <c r="G43" s="27">
        <f t="shared" ref="G43" si="40">AVERAGE(G41:G42)</f>
        <v>7</v>
      </c>
      <c r="H43" s="27">
        <f t="shared" ref="H43" si="41">AVERAGE(H41:H42)</f>
        <v>11.1</v>
      </c>
      <c r="I43" s="101">
        <f t="shared" ref="I43" si="42">AVERAGE(I41:I42)</f>
        <v>8.91</v>
      </c>
      <c r="J43" s="27">
        <f t="shared" ref="J43" si="43">AVERAGE(J41:J42)</f>
        <v>0.14000000000000001</v>
      </c>
      <c r="K43" s="27">
        <f t="shared" ref="K43" si="44">AVERAGE(K41:K42)</f>
        <v>0.26</v>
      </c>
    </row>
    <row r="44" spans="1:11" x14ac:dyDescent="0.25">
      <c r="A44" s="27" t="s">
        <v>256</v>
      </c>
      <c r="B44" s="100">
        <f>STDEV(B41:B42)</f>
        <v>4.2426406871192848</v>
      </c>
      <c r="C44" s="101">
        <f t="shared" ref="C44:K44" si="45">STDEV(C41:C42)</f>
        <v>1.4142135623730944E-2</v>
      </c>
      <c r="D44" s="101">
        <f t="shared" si="45"/>
        <v>1.0889444430272801</v>
      </c>
      <c r="E44" s="100">
        <f t="shared" si="45"/>
        <v>125.86500705120545</v>
      </c>
      <c r="F44" s="102">
        <f t="shared" si="45"/>
        <v>9.1923881554251174</v>
      </c>
      <c r="G44" s="100"/>
      <c r="H44" s="100">
        <f t="shared" si="45"/>
        <v>6.7882250993908571</v>
      </c>
      <c r="I44" s="101">
        <f t="shared" si="45"/>
        <v>0.39597979746446571</v>
      </c>
      <c r="J44" s="101">
        <f t="shared" si="45"/>
        <v>2.8284271247461815E-2</v>
      </c>
      <c r="K44" s="101">
        <f t="shared" si="45"/>
        <v>1.4142135623730963E-2</v>
      </c>
    </row>
    <row r="45" spans="1:11" x14ac:dyDescent="0.25">
      <c r="A45" s="29"/>
      <c r="B45" s="29"/>
      <c r="C45" s="29"/>
      <c r="D45" s="29"/>
      <c r="E45" s="29"/>
      <c r="F45" s="29"/>
      <c r="G45" s="29"/>
      <c r="H45" s="29"/>
      <c r="I45" s="29"/>
      <c r="J45" s="29"/>
      <c r="K45" s="29"/>
    </row>
    <row r="46" spans="1:11" x14ac:dyDescent="0.25">
      <c r="A46" s="26" t="s">
        <v>185</v>
      </c>
      <c r="B46" s="29"/>
      <c r="C46" s="29"/>
      <c r="D46" s="29"/>
      <c r="E46" s="29"/>
      <c r="F46" s="29"/>
      <c r="G46" s="29"/>
      <c r="H46" s="29"/>
      <c r="I46" s="29"/>
      <c r="J46" s="29"/>
      <c r="K46" s="29"/>
    </row>
    <row r="47" spans="1:11" x14ac:dyDescent="0.25">
      <c r="A47" s="27" t="s">
        <v>182</v>
      </c>
      <c r="B47" s="27">
        <v>42.1</v>
      </c>
      <c r="C47" s="27">
        <v>0.15</v>
      </c>
      <c r="D47" s="27" t="s">
        <v>162</v>
      </c>
      <c r="E47" s="27">
        <v>74</v>
      </c>
      <c r="F47" s="27">
        <v>159</v>
      </c>
      <c r="G47" s="27" t="s">
        <v>138</v>
      </c>
      <c r="H47" s="27">
        <v>4.2</v>
      </c>
      <c r="I47" s="27">
        <v>6.52</v>
      </c>
      <c r="J47" s="27">
        <v>0.13</v>
      </c>
      <c r="K47" s="27">
        <v>0.19</v>
      </c>
    </row>
    <row r="48" spans="1:11" x14ac:dyDescent="0.25">
      <c r="A48" s="99" t="s">
        <v>183</v>
      </c>
      <c r="B48" s="99">
        <v>56.6</v>
      </c>
      <c r="C48" s="99">
        <v>0.17</v>
      </c>
      <c r="D48" s="99">
        <v>3.14</v>
      </c>
      <c r="E48" s="99">
        <v>65</v>
      </c>
      <c r="F48" s="99">
        <v>194</v>
      </c>
      <c r="G48" s="99">
        <v>8</v>
      </c>
      <c r="H48" s="99">
        <v>5.3</v>
      </c>
      <c r="I48" s="99">
        <v>7.05</v>
      </c>
      <c r="J48" s="99">
        <v>0.02</v>
      </c>
      <c r="K48" s="99">
        <v>0.04</v>
      </c>
    </row>
    <row r="49" spans="1:11" x14ac:dyDescent="0.25">
      <c r="A49" s="27" t="s">
        <v>252</v>
      </c>
      <c r="B49" s="100">
        <f>AVERAGE(B47:B48)</f>
        <v>49.35</v>
      </c>
      <c r="C49" s="27">
        <f t="shared" ref="C49" si="46">AVERAGE(C47:C48)</f>
        <v>0.16</v>
      </c>
      <c r="D49" s="101">
        <f t="shared" ref="D49" si="47">AVERAGE(D47:D48)</f>
        <v>3.14</v>
      </c>
      <c r="E49" s="27">
        <f t="shared" ref="E49" si="48">AVERAGE(E47:E48)</f>
        <v>69.5</v>
      </c>
      <c r="F49" s="27">
        <f t="shared" ref="F49" si="49">AVERAGE(F47:F48)</f>
        <v>176.5</v>
      </c>
      <c r="G49" s="27">
        <f t="shared" ref="G49" si="50">AVERAGE(G47:G48)</f>
        <v>8</v>
      </c>
      <c r="H49" s="27">
        <f t="shared" ref="H49" si="51">AVERAGE(H47:H48)</f>
        <v>4.75</v>
      </c>
      <c r="I49" s="101">
        <f t="shared" ref="I49" si="52">AVERAGE(I47:I48)</f>
        <v>6.7850000000000001</v>
      </c>
      <c r="J49" s="27">
        <f t="shared" ref="J49" si="53">AVERAGE(J47:J48)</f>
        <v>7.4999999999999997E-2</v>
      </c>
      <c r="K49" s="27">
        <f t="shared" ref="K49" si="54">AVERAGE(K47:K48)</f>
        <v>0.115</v>
      </c>
    </row>
    <row r="50" spans="1:11" x14ac:dyDescent="0.25">
      <c r="A50" s="27" t="s">
        <v>256</v>
      </c>
      <c r="B50" s="100">
        <f>STDEV(B47:B48)</f>
        <v>10.253048327204938</v>
      </c>
      <c r="C50" s="101">
        <f t="shared" ref="C50:K50" si="55">STDEV(C47:C48)</f>
        <v>1.4142135623730963E-2</v>
      </c>
      <c r="D50" s="101"/>
      <c r="E50" s="100">
        <f t="shared" si="55"/>
        <v>6.3639610306789276</v>
      </c>
      <c r="F50" s="102">
        <f t="shared" si="55"/>
        <v>24.748737341529164</v>
      </c>
      <c r="G50" s="100"/>
      <c r="H50" s="100">
        <f t="shared" si="55"/>
        <v>0.77781745930520485</v>
      </c>
      <c r="I50" s="101">
        <f t="shared" si="55"/>
        <v>0.37476659402887036</v>
      </c>
      <c r="J50" s="101">
        <f t="shared" si="55"/>
        <v>7.7781745930520244E-2</v>
      </c>
      <c r="K50" s="101">
        <f t="shared" si="55"/>
        <v>0.10606601717798211</v>
      </c>
    </row>
    <row r="51" spans="1:11" x14ac:dyDescent="0.25">
      <c r="A51" s="27"/>
      <c r="B51" s="27"/>
      <c r="C51" s="27"/>
      <c r="D51" s="27"/>
      <c r="E51" s="27"/>
      <c r="F51" s="27"/>
      <c r="G51" s="27"/>
      <c r="H51" s="27"/>
      <c r="I51" s="27"/>
      <c r="J51" s="27"/>
      <c r="K51" s="27"/>
    </row>
    <row r="52" spans="1:11" x14ac:dyDescent="0.25">
      <c r="A52" s="27"/>
      <c r="B52" s="27"/>
      <c r="C52" s="27"/>
      <c r="D52" s="27"/>
      <c r="E52" s="27"/>
      <c r="F52" s="27"/>
      <c r="G52" s="27"/>
      <c r="H52" s="27"/>
      <c r="I52" s="27"/>
      <c r="J52" s="27"/>
      <c r="K52" s="27"/>
    </row>
    <row r="53" spans="1:11" x14ac:dyDescent="0.25">
      <c r="A53" s="105" t="s">
        <v>378</v>
      </c>
    </row>
    <row r="54" spans="1:11" x14ac:dyDescent="0.25">
      <c r="A54" s="105" t="s">
        <v>381</v>
      </c>
    </row>
    <row r="56" spans="1:11" x14ac:dyDescent="0.25">
      <c r="A56" s="29" t="s">
        <v>62</v>
      </c>
      <c r="B56" s="29"/>
      <c r="C56" s="29" t="s">
        <v>379</v>
      </c>
      <c r="D56" s="29" t="s">
        <v>380</v>
      </c>
      <c r="E56" s="29" t="s">
        <v>382</v>
      </c>
    </row>
    <row r="57" spans="1:11" x14ac:dyDescent="0.25">
      <c r="A57" s="29" t="s">
        <v>67</v>
      </c>
      <c r="B57" s="29" t="s">
        <v>376</v>
      </c>
      <c r="C57" s="29">
        <v>5</v>
      </c>
      <c r="D57" s="29">
        <v>39.4</v>
      </c>
      <c r="E57" s="106">
        <v>703.32187956810264</v>
      </c>
    </row>
    <row r="58" spans="1:11" x14ac:dyDescent="0.25">
      <c r="A58" s="29"/>
      <c r="B58" s="29" t="s">
        <v>377</v>
      </c>
      <c r="C58" s="29">
        <v>5</v>
      </c>
      <c r="D58" s="29">
        <v>15.4</v>
      </c>
      <c r="E58" s="106">
        <v>613.98102653548267</v>
      </c>
    </row>
    <row r="59" spans="1:11" x14ac:dyDescent="0.25">
      <c r="A59" s="29"/>
      <c r="B59" s="29" t="s">
        <v>302</v>
      </c>
      <c r="C59" s="29">
        <v>5</v>
      </c>
      <c r="D59" s="29">
        <v>27.4</v>
      </c>
      <c r="E59" s="106">
        <v>666.72371674314513</v>
      </c>
    </row>
    <row r="60" spans="1:11" x14ac:dyDescent="0.25">
      <c r="A60" s="29" t="s">
        <v>70</v>
      </c>
      <c r="B60" s="29" t="s">
        <v>376</v>
      </c>
      <c r="C60" s="29">
        <v>5</v>
      </c>
      <c r="D60" s="29">
        <v>23.9</v>
      </c>
      <c r="E60" s="106">
        <v>653.65398585172227</v>
      </c>
    </row>
    <row r="61" spans="1:11" x14ac:dyDescent="0.25">
      <c r="A61" s="29"/>
      <c r="B61" s="29" t="s">
        <v>377</v>
      </c>
      <c r="C61" s="29">
        <v>5</v>
      </c>
      <c r="D61" s="29">
        <v>8.9</v>
      </c>
      <c r="E61" s="106">
        <v>569.00775369626956</v>
      </c>
    </row>
    <row r="62" spans="1:11" x14ac:dyDescent="0.25">
      <c r="A62" s="29"/>
      <c r="B62" s="29" t="s">
        <v>302</v>
      </c>
      <c r="C62" s="29">
        <v>5</v>
      </c>
      <c r="D62" s="29">
        <v>16.399999999999999</v>
      </c>
      <c r="E62" s="106">
        <v>619.45039875530961</v>
      </c>
    </row>
    <row r="63" spans="1:11" x14ac:dyDescent="0.25">
      <c r="A63" s="29" t="s">
        <v>83</v>
      </c>
      <c r="B63" s="29" t="s">
        <v>376</v>
      </c>
      <c r="C63" s="29">
        <v>5</v>
      </c>
      <c r="D63" s="29">
        <v>17.899999999999999</v>
      </c>
      <c r="E63" s="106">
        <v>627.17198941969696</v>
      </c>
    </row>
    <row r="64" spans="1:11" x14ac:dyDescent="0.25">
      <c r="A64" s="29"/>
      <c r="B64" s="29" t="s">
        <v>377</v>
      </c>
      <c r="C64" s="29">
        <v>5</v>
      </c>
      <c r="D64" s="29">
        <v>4.3</v>
      </c>
      <c r="E64" s="106">
        <v>515.93802232949145</v>
      </c>
    </row>
    <row r="65" spans="1:5" x14ac:dyDescent="0.25">
      <c r="A65" s="29"/>
      <c r="B65" s="29" t="s">
        <v>302</v>
      </c>
      <c r="C65" s="29">
        <v>5</v>
      </c>
      <c r="D65" s="29">
        <v>11.1</v>
      </c>
      <c r="E65" s="106">
        <v>586.56561785244321</v>
      </c>
    </row>
    <row r="66" spans="1:5" x14ac:dyDescent="0.25">
      <c r="A66" s="29" t="s">
        <v>71</v>
      </c>
      <c r="B66" s="29" t="s">
        <v>376</v>
      </c>
      <c r="C66" s="29">
        <v>5</v>
      </c>
      <c r="D66" s="29">
        <v>5.55</v>
      </c>
      <c r="E66" s="106">
        <v>533.77578110623381</v>
      </c>
    </row>
    <row r="67" spans="1:5" x14ac:dyDescent="0.25">
      <c r="A67" s="29"/>
      <c r="B67" s="29" t="s">
        <v>377</v>
      </c>
      <c r="C67" s="29">
        <v>5</v>
      </c>
      <c r="D67" s="29">
        <v>4</v>
      </c>
      <c r="E67" s="106">
        <v>511.02523135505953</v>
      </c>
    </row>
    <row r="68" spans="1:5" x14ac:dyDescent="0.25">
      <c r="A68" s="29"/>
      <c r="B68" s="29" t="s">
        <v>302</v>
      </c>
      <c r="C68" s="29">
        <v>5</v>
      </c>
      <c r="D68" s="29">
        <v>4.75</v>
      </c>
      <c r="E68" s="106">
        <v>522.80068104566453</v>
      </c>
    </row>
  </sheetData>
  <phoneticPr fontId="9"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72CE3-DD6F-4278-BE3E-D1CB86955647}">
  <dimension ref="A1:M199"/>
  <sheetViews>
    <sheetView topLeftCell="A168" zoomScale="80" zoomScaleNormal="80" workbookViewId="0">
      <selection activeCell="O145" sqref="O145"/>
    </sheetView>
  </sheetViews>
  <sheetFormatPr defaultColWidth="8.7109375" defaultRowHeight="12.75" x14ac:dyDescent="0.2"/>
  <cols>
    <col min="1" max="16384" width="8.7109375" style="29"/>
  </cols>
  <sheetData>
    <row r="1" spans="1:10" s="8" customFormat="1" ht="18.75" x14ac:dyDescent="0.35">
      <c r="A1" s="8" t="s">
        <v>384</v>
      </c>
    </row>
    <row r="3" spans="1:10" x14ac:dyDescent="0.2">
      <c r="A3" s="29" t="s">
        <v>420</v>
      </c>
    </row>
    <row r="4" spans="1:10" x14ac:dyDescent="0.2">
      <c r="A4" s="1" t="s">
        <v>253</v>
      </c>
      <c r="B4" s="30" t="s">
        <v>218</v>
      </c>
      <c r="C4" s="30" t="s">
        <v>219</v>
      </c>
      <c r="D4" s="30" t="s">
        <v>220</v>
      </c>
      <c r="E4" s="30" t="s">
        <v>222</v>
      </c>
      <c r="F4" s="30" t="s">
        <v>223</v>
      </c>
      <c r="G4" s="30" t="s">
        <v>225</v>
      </c>
      <c r="H4" s="58" t="s">
        <v>252</v>
      </c>
      <c r="I4" s="30" t="s">
        <v>256</v>
      </c>
      <c r="J4" s="55"/>
    </row>
    <row r="5" spans="1:10" s="55" customFormat="1" x14ac:dyDescent="0.2">
      <c r="A5" s="31" t="s">
        <v>255</v>
      </c>
      <c r="B5" s="56"/>
      <c r="C5" s="56"/>
      <c r="D5" s="56"/>
      <c r="E5" s="56"/>
      <c r="F5" s="56"/>
      <c r="G5" s="56"/>
      <c r="H5" s="59"/>
      <c r="I5" s="56"/>
    </row>
    <row r="6" spans="1:10" ht="14.25" x14ac:dyDescent="0.2">
      <c r="A6" s="1" t="s">
        <v>257</v>
      </c>
      <c r="B6" s="41">
        <v>35.235399999999998</v>
      </c>
      <c r="C6" s="41">
        <v>34.750799999999998</v>
      </c>
      <c r="D6" s="41">
        <v>34.876800000000003</v>
      </c>
      <c r="E6" s="41">
        <v>34.476399999999998</v>
      </c>
      <c r="F6" s="41">
        <v>35.381</v>
      </c>
      <c r="G6" s="41">
        <v>35.356900000000003</v>
      </c>
      <c r="H6" s="60">
        <f t="shared" ref="H6:H20" si="0">AVERAGE(B6:G6)</f>
        <v>35.012883333333335</v>
      </c>
      <c r="I6" s="34">
        <f t="shared" ref="I6:I20" si="1">STDEV(B6:G6)</f>
        <v>0.36834541624223782</v>
      </c>
    </row>
    <row r="7" spans="1:10" ht="14.25" x14ac:dyDescent="0.2">
      <c r="A7" s="1" t="s">
        <v>258</v>
      </c>
      <c r="B7" s="41">
        <v>3.3540000000000001</v>
      </c>
      <c r="C7" s="41">
        <v>3.2147999999999999</v>
      </c>
      <c r="D7" s="41">
        <v>3.3016999999999999</v>
      </c>
      <c r="E7" s="41">
        <v>3.3067000000000002</v>
      </c>
      <c r="F7" s="41">
        <v>3.3102</v>
      </c>
      <c r="G7" s="41">
        <v>3.302</v>
      </c>
      <c r="H7" s="60">
        <f t="shared" si="0"/>
        <v>3.2982333333333336</v>
      </c>
      <c r="I7" s="34">
        <f t="shared" si="1"/>
        <v>4.5413947930857908E-2</v>
      </c>
    </row>
    <row r="8" spans="1:10" ht="14.25" x14ac:dyDescent="0.2">
      <c r="A8" s="1" t="s">
        <v>259</v>
      </c>
      <c r="B8" s="41">
        <v>18.953600000000002</v>
      </c>
      <c r="C8" s="41">
        <v>18.721399999999999</v>
      </c>
      <c r="D8" s="41">
        <v>18.8247</v>
      </c>
      <c r="E8" s="41">
        <v>18.974799999999998</v>
      </c>
      <c r="F8" s="41">
        <v>18.977399999999999</v>
      </c>
      <c r="G8" s="41">
        <v>19.084199999999999</v>
      </c>
      <c r="H8" s="60">
        <f t="shared" si="0"/>
        <v>18.922683333333332</v>
      </c>
      <c r="I8" s="34">
        <f t="shared" si="1"/>
        <v>0.12873946429384678</v>
      </c>
    </row>
    <row r="9" spans="1:10" x14ac:dyDescent="0.2">
      <c r="A9" s="1" t="s">
        <v>235</v>
      </c>
      <c r="B9" s="41">
        <v>20.640699999999999</v>
      </c>
      <c r="C9" s="41">
        <v>20.6768</v>
      </c>
      <c r="D9" s="41">
        <v>20.8309</v>
      </c>
      <c r="E9" s="41">
        <v>20.770800000000001</v>
      </c>
      <c r="F9" s="41">
        <v>20.569500000000001</v>
      </c>
      <c r="G9" s="41">
        <v>20.9847</v>
      </c>
      <c r="H9" s="60">
        <f t="shared" si="0"/>
        <v>20.745566666666665</v>
      </c>
      <c r="I9" s="34">
        <f t="shared" si="1"/>
        <v>0.14955172572279674</v>
      </c>
    </row>
    <row r="10" spans="1:10" x14ac:dyDescent="0.2">
      <c r="A10" s="1" t="s">
        <v>105</v>
      </c>
      <c r="B10" s="41">
        <v>0.31180000000000002</v>
      </c>
      <c r="C10" s="41">
        <v>0.31440000000000001</v>
      </c>
      <c r="D10" s="41">
        <v>0.26490000000000002</v>
      </c>
      <c r="E10" s="41">
        <v>0.25919999999999999</v>
      </c>
      <c r="F10" s="41">
        <v>0.32600000000000001</v>
      </c>
      <c r="G10" s="41">
        <v>0.36259999999999998</v>
      </c>
      <c r="H10" s="60">
        <f t="shared" si="0"/>
        <v>0.30648333333333339</v>
      </c>
      <c r="I10" s="34">
        <f t="shared" si="1"/>
        <v>3.8950759513347956E-2</v>
      </c>
    </row>
    <row r="11" spans="1:10" x14ac:dyDescent="0.2">
      <c r="A11" s="1" t="s">
        <v>106</v>
      </c>
      <c r="B11" s="41">
        <v>6.6875999999999998</v>
      </c>
      <c r="C11" s="41">
        <v>6.6756000000000002</v>
      </c>
      <c r="D11" s="41">
        <v>6.8129</v>
      </c>
      <c r="E11" s="41">
        <v>6.7539999999999996</v>
      </c>
      <c r="F11" s="41">
        <v>6.6264000000000003</v>
      </c>
      <c r="G11" s="41">
        <v>6.9371</v>
      </c>
      <c r="H11" s="60">
        <f t="shared" si="0"/>
        <v>6.7489333333333335</v>
      </c>
      <c r="I11" s="34">
        <f t="shared" si="1"/>
        <v>0.11285218060217823</v>
      </c>
    </row>
    <row r="12" spans="1:10" x14ac:dyDescent="0.2">
      <c r="A12" s="1" t="s">
        <v>108</v>
      </c>
      <c r="B12" s="41">
        <v>0</v>
      </c>
      <c r="C12" s="41">
        <v>0</v>
      </c>
      <c r="D12" s="41">
        <v>6.3700000000000007E-2</v>
      </c>
      <c r="E12" s="41">
        <v>0</v>
      </c>
      <c r="F12" s="41">
        <v>0</v>
      </c>
      <c r="G12" s="41">
        <v>0</v>
      </c>
      <c r="H12" s="60">
        <f t="shared" si="0"/>
        <v>1.0616666666666668E-2</v>
      </c>
      <c r="I12" s="34">
        <f t="shared" si="1"/>
        <v>2.6005416102548078E-2</v>
      </c>
    </row>
    <row r="13" spans="1:10" ht="14.25" x14ac:dyDescent="0.2">
      <c r="A13" s="1" t="s">
        <v>260</v>
      </c>
      <c r="B13" s="41">
        <v>0.184</v>
      </c>
      <c r="C13" s="41">
        <v>0.2064</v>
      </c>
      <c r="D13" s="41">
        <v>0.1464</v>
      </c>
      <c r="E13" s="41">
        <v>0.15049999999999999</v>
      </c>
      <c r="F13" s="41">
        <v>0.17080000000000001</v>
      </c>
      <c r="G13" s="41">
        <v>0.16700000000000001</v>
      </c>
      <c r="H13" s="60">
        <f t="shared" si="0"/>
        <v>0.17084999999999997</v>
      </c>
      <c r="I13" s="34">
        <f t="shared" si="1"/>
        <v>2.2196733993991191E-2</v>
      </c>
    </row>
    <row r="14" spans="1:10" ht="14.25" x14ac:dyDescent="0.2">
      <c r="A14" s="1" t="s">
        <v>261</v>
      </c>
      <c r="B14" s="41">
        <v>9.6735000000000007</v>
      </c>
      <c r="C14" s="41">
        <v>9.4297000000000004</v>
      </c>
      <c r="D14" s="41">
        <v>9.3115000000000006</v>
      </c>
      <c r="E14" s="41">
        <v>9.6415000000000006</v>
      </c>
      <c r="F14" s="41">
        <v>9.7934000000000001</v>
      </c>
      <c r="G14" s="41">
        <v>9.6109000000000009</v>
      </c>
      <c r="H14" s="60">
        <f t="shared" si="0"/>
        <v>9.5767500000000005</v>
      </c>
      <c r="I14" s="34">
        <f t="shared" si="1"/>
        <v>0.17529280361726202</v>
      </c>
    </row>
    <row r="15" spans="1:10" x14ac:dyDescent="0.2">
      <c r="A15" s="1" t="s">
        <v>236</v>
      </c>
      <c r="B15" s="41">
        <v>0.38440000000000002</v>
      </c>
      <c r="C15" s="41">
        <v>0.36499999999999999</v>
      </c>
      <c r="D15" s="41">
        <v>0.37659999999999999</v>
      </c>
      <c r="E15" s="41">
        <v>0.3795</v>
      </c>
      <c r="F15" s="41">
        <v>0.3876</v>
      </c>
      <c r="G15" s="41">
        <v>0.36570000000000003</v>
      </c>
      <c r="H15" s="60">
        <f t="shared" si="0"/>
        <v>0.37646666666666667</v>
      </c>
      <c r="I15" s="34">
        <f t="shared" si="1"/>
        <v>9.4182093131691801E-3</v>
      </c>
    </row>
    <row r="16" spans="1:10" ht="14.25" x14ac:dyDescent="0.2">
      <c r="A16" s="1" t="s">
        <v>262</v>
      </c>
      <c r="B16" s="41">
        <v>1.6299999999999999E-2</v>
      </c>
      <c r="C16" s="41">
        <v>6.4999999999999997E-3</v>
      </c>
      <c r="D16" s="41">
        <v>1.2999999999999999E-2</v>
      </c>
      <c r="E16" s="41">
        <v>2.2700000000000001E-2</v>
      </c>
      <c r="F16" s="41">
        <v>4.3900000000000002E-2</v>
      </c>
      <c r="G16" s="41">
        <v>5.8500000000000003E-2</v>
      </c>
      <c r="H16" s="60">
        <f t="shared" si="0"/>
        <v>2.6816666666666666E-2</v>
      </c>
      <c r="I16" s="34">
        <f t="shared" si="1"/>
        <v>2.0133992814806184E-2</v>
      </c>
    </row>
    <row r="17" spans="1:9" ht="14.25" x14ac:dyDescent="0.2">
      <c r="A17" s="1" t="s">
        <v>263</v>
      </c>
      <c r="B17" s="41">
        <v>1.4999999999999999E-2</v>
      </c>
      <c r="C17" s="41">
        <v>1.72E-2</v>
      </c>
      <c r="D17" s="41">
        <v>4.2299999999999997E-2</v>
      </c>
      <c r="E17" s="41">
        <v>0</v>
      </c>
      <c r="F17" s="41">
        <v>3.5700000000000003E-2</v>
      </c>
      <c r="G17" s="41">
        <v>4.3999999999999997E-2</v>
      </c>
      <c r="H17" s="60">
        <f t="shared" si="0"/>
        <v>2.5700000000000001E-2</v>
      </c>
      <c r="I17" s="34">
        <f t="shared" si="1"/>
        <v>1.7650382432117435E-2</v>
      </c>
    </row>
    <row r="18" spans="1:9" ht="14.25" x14ac:dyDescent="0.2">
      <c r="A18" s="1" t="s">
        <v>264</v>
      </c>
      <c r="B18" s="41">
        <v>5.1000000000000004E-3</v>
      </c>
      <c r="C18" s="41">
        <v>2.9499999999999998E-2</v>
      </c>
      <c r="D18" s="41">
        <v>1.18E-2</v>
      </c>
      <c r="E18" s="41">
        <v>0</v>
      </c>
      <c r="F18" s="41">
        <v>1.01E-2</v>
      </c>
      <c r="G18" s="41">
        <v>1.43E-2</v>
      </c>
      <c r="H18" s="60">
        <f t="shared" si="0"/>
        <v>1.18E-2</v>
      </c>
      <c r="I18" s="34">
        <f t="shared" si="1"/>
        <v>1.0065386232033026E-2</v>
      </c>
    </row>
    <row r="19" spans="1:9" ht="14.25" x14ac:dyDescent="0.2">
      <c r="A19" s="1" t="s">
        <v>383</v>
      </c>
      <c r="B19" s="41">
        <v>0.31360080000000001</v>
      </c>
      <c r="C19" s="41">
        <v>0.29843000000000003</v>
      </c>
      <c r="D19" s="41">
        <v>0.30750120000000003</v>
      </c>
      <c r="E19" s="41">
        <v>0.30976900000000002</v>
      </c>
      <c r="F19" s="41">
        <v>0.31610320000000003</v>
      </c>
      <c r="G19" s="41">
        <v>0.29897740000000006</v>
      </c>
      <c r="H19" s="60">
        <f t="shared" si="0"/>
        <v>0.30739693333333334</v>
      </c>
      <c r="I19" s="34">
        <f t="shared" si="1"/>
        <v>7.3650396828982877E-3</v>
      </c>
    </row>
    <row r="20" spans="1:9" x14ac:dyDescent="0.2">
      <c r="A20" s="1" t="s">
        <v>237</v>
      </c>
      <c r="B20" s="41">
        <f t="shared" ref="B20:G20" si="2">B15*(16/38)</f>
        <v>0.16185263157894736</v>
      </c>
      <c r="C20" s="41">
        <f t="shared" si="2"/>
        <v>0.15368421052631578</v>
      </c>
      <c r="D20" s="41">
        <f t="shared" si="2"/>
        <v>0.15856842105263155</v>
      </c>
      <c r="E20" s="41">
        <f t="shared" si="2"/>
        <v>0.15978947368421051</v>
      </c>
      <c r="F20" s="41">
        <f t="shared" si="2"/>
        <v>0.16319999999999998</v>
      </c>
      <c r="G20" s="41">
        <f t="shared" si="2"/>
        <v>0.15397894736842105</v>
      </c>
      <c r="H20" s="60">
        <f t="shared" si="0"/>
        <v>0.15851228070175438</v>
      </c>
      <c r="I20" s="34">
        <f t="shared" si="1"/>
        <v>3.9655618160712291E-3</v>
      </c>
    </row>
    <row r="21" spans="1:9" x14ac:dyDescent="0.2">
      <c r="A21" s="1" t="s">
        <v>115</v>
      </c>
      <c r="B21" s="40">
        <f t="shared" ref="B21:H21" si="3">(SUM(B6:B19))-B20</f>
        <v>95.613148168421063</v>
      </c>
      <c r="C21" s="40">
        <f t="shared" si="3"/>
        <v>94.552845789473679</v>
      </c>
      <c r="D21" s="40">
        <f t="shared" si="3"/>
        <v>95.026132778947357</v>
      </c>
      <c r="E21" s="40">
        <f t="shared" si="3"/>
        <v>94.886079526315783</v>
      </c>
      <c r="F21" s="40">
        <f t="shared" si="3"/>
        <v>95.784903200000002</v>
      </c>
      <c r="G21" s="40">
        <f t="shared" si="3"/>
        <v>96.432898452631591</v>
      </c>
      <c r="H21" s="40">
        <f t="shared" si="3"/>
        <v>95.382667985964915</v>
      </c>
      <c r="I21" s="34"/>
    </row>
    <row r="22" spans="1:9" x14ac:dyDescent="0.2">
      <c r="A22" s="31" t="s">
        <v>254</v>
      </c>
      <c r="B22" s="36"/>
      <c r="C22" s="37"/>
      <c r="D22" s="37"/>
      <c r="E22" s="37"/>
      <c r="F22" s="37"/>
      <c r="G22" s="37"/>
      <c r="H22" s="61"/>
      <c r="I22" s="39"/>
    </row>
    <row r="23" spans="1:9" x14ac:dyDescent="0.2">
      <c r="A23" s="1" t="s">
        <v>238</v>
      </c>
      <c r="B23" s="49">
        <v>5.3566082523744809</v>
      </c>
      <c r="C23" s="45">
        <v>5.3492613413423324</v>
      </c>
      <c r="D23" s="45">
        <v>5.3368845624157828</v>
      </c>
      <c r="E23" s="45">
        <v>5.2950246558729921</v>
      </c>
      <c r="F23" s="45">
        <v>5.3707569197101259</v>
      </c>
      <c r="G23" s="45">
        <v>5.3394870122519187</v>
      </c>
      <c r="H23" s="62">
        <f t="shared" ref="H23:H40" si="4">AVERAGE(B23:G23)</f>
        <v>5.3413371239946059</v>
      </c>
      <c r="I23" s="54">
        <f t="shared" ref="I23:I38" si="5">STDEV(B23:G23)</f>
        <v>2.5805495089614924E-2</v>
      </c>
    </row>
    <row r="24" spans="1:9" x14ac:dyDescent="0.2">
      <c r="A24" s="1" t="s">
        <v>239</v>
      </c>
      <c r="B24" s="49">
        <v>0.383500209955706</v>
      </c>
      <c r="C24" s="45">
        <v>0.37219868689824814</v>
      </c>
      <c r="D24" s="45">
        <v>0.37999742674027642</v>
      </c>
      <c r="E24" s="45">
        <v>0.38197306460238545</v>
      </c>
      <c r="F24" s="45">
        <v>0.37793011119443271</v>
      </c>
      <c r="G24" s="45">
        <v>0.37505442260289001</v>
      </c>
      <c r="H24" s="62">
        <f t="shared" si="4"/>
        <v>0.37844232033232306</v>
      </c>
      <c r="I24" s="54">
        <f t="shared" si="5"/>
        <v>4.2705954190977837E-3</v>
      </c>
    </row>
    <row r="25" spans="1:9" x14ac:dyDescent="0.2">
      <c r="A25" s="1" t="s">
        <v>240</v>
      </c>
      <c r="B25" s="49">
        <v>2.6433917476255191</v>
      </c>
      <c r="C25" s="45">
        <v>2.6507386586576676</v>
      </c>
      <c r="D25" s="45">
        <v>2.6631154375842172</v>
      </c>
      <c r="E25" s="45">
        <v>2.7049753441270079</v>
      </c>
      <c r="F25" s="45">
        <v>2.6292430802898741</v>
      </c>
      <c r="G25" s="45">
        <v>2.6605129877480813</v>
      </c>
      <c r="H25" s="62">
        <f t="shared" si="4"/>
        <v>2.6586628760053945</v>
      </c>
      <c r="I25" s="54">
        <f t="shared" si="5"/>
        <v>2.5805495089614928E-2</v>
      </c>
    </row>
    <row r="26" spans="1:9" x14ac:dyDescent="0.2">
      <c r="A26" s="1" t="s">
        <v>241</v>
      </c>
      <c r="B26" s="49">
        <v>0.75233303181250788</v>
      </c>
      <c r="C26" s="45">
        <v>0.74549392655740565</v>
      </c>
      <c r="D26" s="45">
        <v>0.73164658305509978</v>
      </c>
      <c r="E26" s="45">
        <v>0.72944442817048616</v>
      </c>
      <c r="F26" s="45">
        <v>0.76569765739456264</v>
      </c>
      <c r="G26" s="45">
        <v>0.73596970860286648</v>
      </c>
      <c r="H26" s="62">
        <f t="shared" si="4"/>
        <v>0.74343088926548806</v>
      </c>
      <c r="I26" s="54">
        <f t="shared" si="5"/>
        <v>1.3924607078203323E-2</v>
      </c>
    </row>
    <row r="27" spans="1:9" x14ac:dyDescent="0.2">
      <c r="A27" s="1" t="s">
        <v>242</v>
      </c>
      <c r="B27" s="49">
        <v>2.6238454656560775</v>
      </c>
      <c r="C27" s="45">
        <v>2.6614326944367379</v>
      </c>
      <c r="D27" s="45">
        <v>2.6653998180820322</v>
      </c>
      <c r="E27" s="45">
        <v>2.6674878588221729</v>
      </c>
      <c r="F27" s="45">
        <v>2.6109122729969165</v>
      </c>
      <c r="G27" s="45">
        <v>2.6499108944097483</v>
      </c>
      <c r="H27" s="62">
        <f t="shared" si="4"/>
        <v>2.6464981674006141</v>
      </c>
      <c r="I27" s="54">
        <f t="shared" si="5"/>
        <v>2.3715088550221544E-2</v>
      </c>
    </row>
    <row r="28" spans="1:9" x14ac:dyDescent="0.2">
      <c r="A28" s="1" t="s">
        <v>243</v>
      </c>
      <c r="B28" s="49">
        <v>4.0144451706773908E-2</v>
      </c>
      <c r="C28" s="45">
        <v>4.098739210067591E-2</v>
      </c>
      <c r="D28" s="45">
        <v>3.4329847666016919E-2</v>
      </c>
      <c r="E28" s="45">
        <v>3.3714739852590811E-2</v>
      </c>
      <c r="F28" s="45">
        <v>4.1910392976428443E-2</v>
      </c>
      <c r="G28" s="45">
        <v>4.6375851197599426E-2</v>
      </c>
      <c r="H28" s="62">
        <f t="shared" si="4"/>
        <v>3.9577112583347569E-2</v>
      </c>
      <c r="I28" s="54">
        <f t="shared" si="5"/>
        <v>4.8141252431275691E-3</v>
      </c>
    </row>
    <row r="29" spans="1:9" x14ac:dyDescent="0.2">
      <c r="A29" s="1" t="s">
        <v>244</v>
      </c>
      <c r="B29" s="49">
        <v>1.5156741611992524</v>
      </c>
      <c r="C29" s="45">
        <v>1.5319485962575436</v>
      </c>
      <c r="D29" s="45">
        <v>1.5542041719456328</v>
      </c>
      <c r="E29" s="45">
        <v>1.5464362094566999</v>
      </c>
      <c r="F29" s="45">
        <v>1.4995740601674747</v>
      </c>
      <c r="G29" s="45">
        <v>1.5618099565108752</v>
      </c>
      <c r="H29" s="62">
        <f t="shared" si="4"/>
        <v>1.5349411925895797</v>
      </c>
      <c r="I29" s="54">
        <f t="shared" si="5"/>
        <v>2.3900361705507706E-2</v>
      </c>
    </row>
    <row r="30" spans="1:9" x14ac:dyDescent="0.2">
      <c r="A30" s="1" t="s">
        <v>245</v>
      </c>
      <c r="B30" s="49">
        <v>0</v>
      </c>
      <c r="C30" s="45">
        <v>0</v>
      </c>
      <c r="D30" s="45">
        <v>1.0442693455859261E-2</v>
      </c>
      <c r="E30" s="45">
        <v>0</v>
      </c>
      <c r="F30" s="45">
        <v>0</v>
      </c>
      <c r="G30" s="45">
        <v>0</v>
      </c>
      <c r="H30" s="62">
        <f t="shared" si="4"/>
        <v>1.7404489093098769E-3</v>
      </c>
      <c r="I30" s="54">
        <f t="shared" si="5"/>
        <v>4.2632117511927133E-3</v>
      </c>
    </row>
    <row r="31" spans="1:9" s="55" customFormat="1" x14ac:dyDescent="0.2">
      <c r="A31" s="30" t="s">
        <v>125</v>
      </c>
      <c r="B31" s="54">
        <v>0.19159164806291529</v>
      </c>
      <c r="C31" s="52">
        <v>0.18461212419291154</v>
      </c>
      <c r="D31" s="52">
        <v>0.18909790806656349</v>
      </c>
      <c r="E31" s="52">
        <v>0.1911933404125474</v>
      </c>
      <c r="F31" s="52">
        <v>0.19283373660475187</v>
      </c>
      <c r="G31" s="52">
        <v>0.18144810897479116</v>
      </c>
      <c r="H31" s="62">
        <f t="shared" si="4"/>
        <v>0.18846281105241347</v>
      </c>
      <c r="I31" s="54">
        <f t="shared" si="5"/>
        <v>4.4897123416549958E-3</v>
      </c>
    </row>
    <row r="32" spans="1:9" x14ac:dyDescent="0.2">
      <c r="A32" s="1" t="s">
        <v>246</v>
      </c>
      <c r="B32" s="49">
        <v>5.4229656150378495E-2</v>
      </c>
      <c r="C32" s="45">
        <v>6.1595225552563769E-2</v>
      </c>
      <c r="D32" s="45">
        <v>4.3431077353798531E-2</v>
      </c>
      <c r="E32" s="45">
        <v>4.4811648793765389E-2</v>
      </c>
      <c r="F32" s="45">
        <v>5.0264527825058351E-2</v>
      </c>
      <c r="G32" s="45">
        <v>4.8893392618060395E-2</v>
      </c>
      <c r="H32" s="62">
        <f t="shared" si="4"/>
        <v>5.0537588048937487E-2</v>
      </c>
      <c r="I32" s="54">
        <f t="shared" si="5"/>
        <v>6.6628751923191228E-3</v>
      </c>
    </row>
    <row r="33" spans="1:13" x14ac:dyDescent="0.2">
      <c r="A33" s="1" t="s">
        <v>247</v>
      </c>
      <c r="B33" s="49">
        <v>1.8758725694756269</v>
      </c>
      <c r="C33" s="45">
        <v>1.8515519516861076</v>
      </c>
      <c r="D33" s="45">
        <v>1.8175226954928105</v>
      </c>
      <c r="E33" s="45">
        <v>1.8888596895104512</v>
      </c>
      <c r="F33" s="45">
        <v>1.8963037466489281</v>
      </c>
      <c r="G33" s="45">
        <v>1.8513921997316558</v>
      </c>
      <c r="H33" s="62">
        <f t="shared" si="4"/>
        <v>1.8635838087575969</v>
      </c>
      <c r="I33" s="54">
        <f t="shared" si="5"/>
        <v>2.9242110709905029E-2</v>
      </c>
    </row>
    <row r="34" spans="1:13" x14ac:dyDescent="0.2">
      <c r="A34" s="1" t="s">
        <v>130</v>
      </c>
      <c r="B34" s="49">
        <v>1.4660627434749717E-3</v>
      </c>
      <c r="C34" s="45">
        <v>1.7021901550507855E-3</v>
      </c>
      <c r="D34" s="45">
        <v>4.1614258807283746E-3</v>
      </c>
      <c r="E34" s="45">
        <v>0</v>
      </c>
      <c r="F34" s="45">
        <v>3.4840487848427086E-3</v>
      </c>
      <c r="G34" s="45">
        <v>4.2719744740555747E-3</v>
      </c>
      <c r="H34" s="62">
        <f t="shared" si="4"/>
        <v>2.5142836730254023E-3</v>
      </c>
      <c r="I34" s="54">
        <f t="shared" si="5"/>
        <v>1.7217946546581452E-3</v>
      </c>
    </row>
    <row r="35" spans="1:13" x14ac:dyDescent="0.2">
      <c r="A35" s="1" t="s">
        <v>121</v>
      </c>
      <c r="B35" s="49">
        <v>3.3059766890298283E-4</v>
      </c>
      <c r="C35" s="45">
        <v>1.9362880092635916E-3</v>
      </c>
      <c r="D35" s="45">
        <v>7.6993154995461219E-4</v>
      </c>
      <c r="E35" s="45">
        <v>0</v>
      </c>
      <c r="F35" s="45">
        <v>6.5374096202878767E-4</v>
      </c>
      <c r="G35" s="45">
        <v>9.2083182927722067E-4</v>
      </c>
      <c r="H35" s="62">
        <f t="shared" si="4"/>
        <v>7.6856500323786584E-4</v>
      </c>
      <c r="I35" s="54">
        <f t="shared" si="5"/>
        <v>6.6067483426414744E-4</v>
      </c>
    </row>
    <row r="36" spans="1:13" x14ac:dyDescent="0.2">
      <c r="A36" s="1" t="s">
        <v>248</v>
      </c>
      <c r="B36" s="49">
        <v>3.8152134394301691</v>
      </c>
      <c r="C36" s="45">
        <v>3.822336506896677</v>
      </c>
      <c r="D36" s="45">
        <v>3.8177750595925577</v>
      </c>
      <c r="E36" s="45">
        <v>3.8156962468868403</v>
      </c>
      <c r="F36" s="45">
        <v>3.8139517948893995</v>
      </c>
      <c r="G36" s="45">
        <v>3.8253668701681813</v>
      </c>
      <c r="H36" s="62">
        <f t="shared" si="4"/>
        <v>3.8183899863106379</v>
      </c>
      <c r="I36" s="54">
        <f t="shared" si="5"/>
        <v>4.5094188810750621E-3</v>
      </c>
    </row>
    <row r="37" spans="1:13" x14ac:dyDescent="0.2">
      <c r="A37" s="1" t="s">
        <v>112</v>
      </c>
      <c r="B37" s="49">
        <v>0.18478656056983075</v>
      </c>
      <c r="C37" s="45">
        <v>0.17766349310332316</v>
      </c>
      <c r="D37" s="45">
        <v>0.18222494040744244</v>
      </c>
      <c r="E37" s="45">
        <v>0.18430375311315986</v>
      </c>
      <c r="F37" s="45">
        <v>0.18604820511060066</v>
      </c>
      <c r="G37" s="45">
        <v>0.17463312983181878</v>
      </c>
      <c r="H37" s="62">
        <f t="shared" si="4"/>
        <v>0.18161001368936258</v>
      </c>
      <c r="I37" s="54">
        <f t="shared" si="5"/>
        <v>4.5094188810750266E-3</v>
      </c>
    </row>
    <row r="38" spans="1:13" x14ac:dyDescent="0.2">
      <c r="A38" s="31" t="s">
        <v>249</v>
      </c>
      <c r="B38" s="36">
        <v>19.607236297767653</v>
      </c>
      <c r="C38" s="37">
        <v>19.574599944816526</v>
      </c>
      <c r="D38" s="37">
        <v>19.56310480319625</v>
      </c>
      <c r="E38" s="37">
        <v>19.569112397879774</v>
      </c>
      <c r="F38" s="37">
        <v>19.622593199377906</v>
      </c>
      <c r="G38" s="37">
        <v>19.643449225940138</v>
      </c>
      <c r="H38" s="63">
        <f t="shared" si="4"/>
        <v>19.596682644829709</v>
      </c>
      <c r="I38" s="57">
        <f t="shared" si="5"/>
        <v>3.2695825854693689E-2</v>
      </c>
    </row>
    <row r="39" spans="1:13" x14ac:dyDescent="0.2">
      <c r="A39" s="1" t="s">
        <v>250</v>
      </c>
      <c r="B39" s="35">
        <f t="shared" ref="B39:G39" si="6">B29-B31</f>
        <v>1.3240825131363372</v>
      </c>
      <c r="C39" s="35">
        <f t="shared" si="6"/>
        <v>1.3473364720646321</v>
      </c>
      <c r="D39" s="35">
        <f t="shared" si="6"/>
        <v>1.3651062638790692</v>
      </c>
      <c r="E39" s="35">
        <f t="shared" si="6"/>
        <v>1.3552428690441525</v>
      </c>
      <c r="F39" s="35">
        <f t="shared" si="6"/>
        <v>1.3067403235627228</v>
      </c>
      <c r="G39" s="35">
        <f t="shared" si="6"/>
        <v>1.3803618475360839</v>
      </c>
      <c r="H39" s="63">
        <f t="shared" si="4"/>
        <v>1.3464783815371664</v>
      </c>
      <c r="I39" s="40"/>
    </row>
    <row r="40" spans="1:13" x14ac:dyDescent="0.2">
      <c r="A40" s="1" t="s">
        <v>251</v>
      </c>
      <c r="B40" s="32">
        <f t="shared" ref="B40:G40" si="7">(B27+B28+B24)-B26</f>
        <v>2.2951570955060494</v>
      </c>
      <c r="C40" s="32">
        <f t="shared" si="7"/>
        <v>2.3291248468782562</v>
      </c>
      <c r="D40" s="32">
        <f t="shared" si="7"/>
        <v>2.3480805094332258</v>
      </c>
      <c r="E40" s="32">
        <f t="shared" si="7"/>
        <v>2.3537312351066633</v>
      </c>
      <c r="F40" s="32">
        <f t="shared" si="7"/>
        <v>2.2650551197732152</v>
      </c>
      <c r="G40" s="32">
        <f t="shared" si="7"/>
        <v>2.3353714596073711</v>
      </c>
      <c r="H40" s="62">
        <f t="shared" si="4"/>
        <v>2.3210867110507967</v>
      </c>
      <c r="I40" s="41"/>
    </row>
    <row r="44" spans="1:13" x14ac:dyDescent="0.2">
      <c r="A44" s="29" t="s">
        <v>385</v>
      </c>
    </row>
    <row r="45" spans="1:13" x14ac:dyDescent="0.2">
      <c r="A45" s="9" t="s">
        <v>253</v>
      </c>
      <c r="B45" s="42" t="s">
        <v>191</v>
      </c>
      <c r="C45" s="42" t="s">
        <v>192</v>
      </c>
      <c r="D45" s="42" t="s">
        <v>193</v>
      </c>
      <c r="E45" s="42" t="s">
        <v>194</v>
      </c>
      <c r="F45" s="42" t="s">
        <v>195</v>
      </c>
      <c r="G45" s="42" t="s">
        <v>196</v>
      </c>
      <c r="H45" s="42" t="s">
        <v>197</v>
      </c>
      <c r="I45" s="42" t="s">
        <v>198</v>
      </c>
      <c r="J45" s="42" t="s">
        <v>199</v>
      </c>
      <c r="K45" s="42" t="s">
        <v>200</v>
      </c>
      <c r="L45" s="64" t="s">
        <v>252</v>
      </c>
      <c r="M45" s="43" t="s">
        <v>256</v>
      </c>
    </row>
    <row r="46" spans="1:13" x14ac:dyDescent="0.2">
      <c r="A46" s="9" t="s">
        <v>255</v>
      </c>
      <c r="B46" s="42"/>
      <c r="C46" s="42"/>
      <c r="D46" s="42"/>
      <c r="E46" s="42"/>
      <c r="F46" s="42"/>
      <c r="G46" s="42"/>
      <c r="H46" s="42"/>
      <c r="I46" s="42"/>
      <c r="J46" s="42"/>
      <c r="K46" s="42"/>
      <c r="L46" s="64"/>
      <c r="M46" s="43"/>
    </row>
    <row r="47" spans="1:13" ht="14.25" x14ac:dyDescent="0.2">
      <c r="A47" s="1" t="s">
        <v>257</v>
      </c>
      <c r="B47" s="41">
        <v>45.231099999999998</v>
      </c>
      <c r="C47" s="41">
        <v>45.549300000000002</v>
      </c>
      <c r="D47" s="41">
        <v>45.999899999999997</v>
      </c>
      <c r="E47" s="41">
        <v>45.6952</v>
      </c>
      <c r="F47" s="41">
        <v>45.022199999999998</v>
      </c>
      <c r="G47" s="41">
        <v>45.7376</v>
      </c>
      <c r="H47" s="41">
        <v>45.5379</v>
      </c>
      <c r="I47" s="41">
        <v>45.415700000000001</v>
      </c>
      <c r="J47" s="41">
        <v>45.635899999999999</v>
      </c>
      <c r="K47" s="41">
        <v>45.532499999999999</v>
      </c>
      <c r="L47" s="60">
        <f t="shared" ref="L47:L54" si="8">AVERAGE(B47:K47)</f>
        <v>45.535730000000001</v>
      </c>
      <c r="M47" s="33">
        <f>STDEV(B47:K47)</f>
        <v>0.27137284335598344</v>
      </c>
    </row>
    <row r="48" spans="1:13" ht="14.25" x14ac:dyDescent="0.2">
      <c r="A48" s="1" t="s">
        <v>258</v>
      </c>
      <c r="B48" s="41">
        <v>0.43940000000000001</v>
      </c>
      <c r="C48" s="41">
        <v>0.39810000000000001</v>
      </c>
      <c r="D48" s="41">
        <v>0.41499999999999998</v>
      </c>
      <c r="E48" s="41">
        <v>0.43530000000000002</v>
      </c>
      <c r="F48" s="41">
        <v>0.41810000000000003</v>
      </c>
      <c r="G48" s="41">
        <v>0.4304</v>
      </c>
      <c r="H48" s="41">
        <v>0.44690000000000002</v>
      </c>
      <c r="I48" s="41">
        <v>0.44969999999999999</v>
      </c>
      <c r="J48" s="41">
        <v>0.42949999999999999</v>
      </c>
      <c r="K48" s="41">
        <v>0.41410000000000002</v>
      </c>
      <c r="L48" s="60">
        <f t="shared" si="8"/>
        <v>0.42765000000000003</v>
      </c>
      <c r="M48" s="33">
        <f t="shared" ref="M48:M79" si="9">STDEV(B48:K48)</f>
        <v>1.623564323059333E-2</v>
      </c>
    </row>
    <row r="49" spans="1:13" ht="14.25" x14ac:dyDescent="0.2">
      <c r="A49" s="1" t="s">
        <v>259</v>
      </c>
      <c r="B49" s="41">
        <v>34.374899999999997</v>
      </c>
      <c r="C49" s="41">
        <v>34.520200000000003</v>
      </c>
      <c r="D49" s="41">
        <v>34.6053</v>
      </c>
      <c r="E49" s="41">
        <v>34.388599999999997</v>
      </c>
      <c r="F49" s="41">
        <v>33.771099999999997</v>
      </c>
      <c r="G49" s="41">
        <v>34.196800000000003</v>
      </c>
      <c r="H49" s="41">
        <v>34.2166</v>
      </c>
      <c r="I49" s="41">
        <v>34.212299999999999</v>
      </c>
      <c r="J49" s="41">
        <v>33.859699999999997</v>
      </c>
      <c r="K49" s="41">
        <v>34.193399999999997</v>
      </c>
      <c r="L49" s="60">
        <f t="shared" si="8"/>
        <v>34.233889999999995</v>
      </c>
      <c r="M49" s="33">
        <f t="shared" si="9"/>
        <v>0.26282878436139639</v>
      </c>
    </row>
    <row r="50" spans="1:13" x14ac:dyDescent="0.2">
      <c r="A50" s="1" t="s">
        <v>235</v>
      </c>
      <c r="B50" s="41">
        <v>1.7294</v>
      </c>
      <c r="C50" s="41">
        <v>1.6144000000000001</v>
      </c>
      <c r="D50" s="41">
        <v>1.7222999999999999</v>
      </c>
      <c r="E50" s="41">
        <v>1.5606</v>
      </c>
      <c r="F50" s="41">
        <v>1.8206</v>
      </c>
      <c r="G50" s="41">
        <v>1.6579999999999999</v>
      </c>
      <c r="H50" s="41">
        <v>1.6738</v>
      </c>
      <c r="I50" s="41">
        <v>1.5239</v>
      </c>
      <c r="J50" s="41">
        <v>1.5866</v>
      </c>
      <c r="K50" s="41">
        <v>1.7531000000000001</v>
      </c>
      <c r="L50" s="60">
        <f t="shared" si="8"/>
        <v>1.6642700000000001</v>
      </c>
      <c r="M50" s="33">
        <f t="shared" si="9"/>
        <v>9.3713642431493285E-2</v>
      </c>
    </row>
    <row r="51" spans="1:13" x14ac:dyDescent="0.2">
      <c r="A51" s="1" t="s">
        <v>105</v>
      </c>
      <c r="B51" s="41">
        <v>5.1400000000000001E-2</v>
      </c>
      <c r="C51" s="41">
        <v>5.8799999999999998E-2</v>
      </c>
      <c r="D51" s="41">
        <v>1.47E-2</v>
      </c>
      <c r="E51" s="41">
        <v>3.09E-2</v>
      </c>
      <c r="F51" s="41">
        <v>1.03E-2</v>
      </c>
      <c r="G51" s="41">
        <v>3.3799999999999997E-2</v>
      </c>
      <c r="H51" s="41">
        <v>4.1099999999999998E-2</v>
      </c>
      <c r="I51" s="41">
        <v>4.7E-2</v>
      </c>
      <c r="J51" s="41">
        <v>7.4899999999999994E-2</v>
      </c>
      <c r="K51" s="41">
        <v>2.7900000000000001E-2</v>
      </c>
      <c r="L51" s="60">
        <f t="shared" si="8"/>
        <v>3.9079999999999997E-2</v>
      </c>
      <c r="M51" s="33">
        <f t="shared" si="9"/>
        <v>1.9813003586309452E-2</v>
      </c>
    </row>
    <row r="52" spans="1:13" x14ac:dyDescent="0.2">
      <c r="A52" s="1" t="s">
        <v>106</v>
      </c>
      <c r="B52" s="41">
        <v>0.76190000000000002</v>
      </c>
      <c r="C52" s="41">
        <v>0.77249999999999996</v>
      </c>
      <c r="D52" s="41">
        <v>0.71630000000000005</v>
      </c>
      <c r="E52" s="41">
        <v>0.70689999999999997</v>
      </c>
      <c r="F52" s="41">
        <v>0.71319999999999995</v>
      </c>
      <c r="G52" s="41">
        <v>0.73219999999999996</v>
      </c>
      <c r="H52" s="41">
        <v>0.72470000000000001</v>
      </c>
      <c r="I52" s="41">
        <v>0.64549999999999996</v>
      </c>
      <c r="J52" s="41">
        <v>0.67390000000000005</v>
      </c>
      <c r="K52" s="41">
        <v>0.71750000000000003</v>
      </c>
      <c r="L52" s="60">
        <f t="shared" si="8"/>
        <v>0.7164600000000001</v>
      </c>
      <c r="M52" s="33">
        <f t="shared" si="9"/>
        <v>3.7224131957642743E-2</v>
      </c>
    </row>
    <row r="53" spans="1:13" x14ac:dyDescent="0.2">
      <c r="A53" s="1" t="s">
        <v>108</v>
      </c>
      <c r="B53" s="41">
        <v>3.0000000000000001E-3</v>
      </c>
      <c r="C53" s="41">
        <v>0</v>
      </c>
      <c r="D53" s="41">
        <v>0</v>
      </c>
      <c r="E53" s="41">
        <v>1.21E-2</v>
      </c>
      <c r="F53" s="41">
        <v>0</v>
      </c>
      <c r="G53" s="41">
        <v>0</v>
      </c>
      <c r="H53" s="41">
        <v>0</v>
      </c>
      <c r="I53" s="41">
        <v>0</v>
      </c>
      <c r="J53" s="41">
        <v>0</v>
      </c>
      <c r="K53" s="41">
        <v>1.21E-2</v>
      </c>
      <c r="L53" s="60">
        <f t="shared" si="8"/>
        <v>2.7199999999999998E-3</v>
      </c>
      <c r="M53" s="33">
        <f t="shared" si="9"/>
        <v>5.0314124369913379E-3</v>
      </c>
    </row>
    <row r="54" spans="1:13" ht="14.25" x14ac:dyDescent="0.2">
      <c r="A54" s="1" t="s">
        <v>260</v>
      </c>
      <c r="B54" s="41">
        <v>0.61240000000000006</v>
      </c>
      <c r="C54" s="41">
        <v>0.58009999999999995</v>
      </c>
      <c r="D54" s="41">
        <v>0.66690000000000005</v>
      </c>
      <c r="E54" s="41">
        <v>0.59689999999999999</v>
      </c>
      <c r="F54" s="41">
        <v>0.58179999999999998</v>
      </c>
      <c r="G54" s="41">
        <v>0.63149999999999995</v>
      </c>
      <c r="H54" s="41">
        <v>0.5897</v>
      </c>
      <c r="I54" s="41">
        <v>0.55559999999999998</v>
      </c>
      <c r="J54" s="41">
        <v>0.54090000000000005</v>
      </c>
      <c r="K54" s="41">
        <v>0.66169999999999995</v>
      </c>
      <c r="L54" s="60">
        <f t="shared" si="8"/>
        <v>0.6017499999999999</v>
      </c>
      <c r="M54" s="33">
        <f t="shared" si="9"/>
        <v>4.1773203798075573E-2</v>
      </c>
    </row>
    <row r="55" spans="1:13" ht="14.25" x14ac:dyDescent="0.2">
      <c r="A55" s="1" t="s">
        <v>261</v>
      </c>
      <c r="B55" s="41">
        <v>10.6273</v>
      </c>
      <c r="C55" s="41">
        <v>10.539099999999999</v>
      </c>
      <c r="D55" s="41">
        <v>10.8248</v>
      </c>
      <c r="E55" s="41">
        <v>10.590999999999999</v>
      </c>
      <c r="F55" s="41">
        <v>10.386699999999999</v>
      </c>
      <c r="G55" s="41">
        <v>10.819100000000001</v>
      </c>
      <c r="H55" s="41">
        <v>10.651</v>
      </c>
      <c r="I55" s="41">
        <v>10.573399999999999</v>
      </c>
      <c r="J55" s="41">
        <v>10.8628</v>
      </c>
      <c r="K55" s="41">
        <v>10.668100000000001</v>
      </c>
      <c r="L55" s="60">
        <f t="shared" ref="L55:L61" si="10">AVERAGE(B55:K55)</f>
        <v>10.654329999999998</v>
      </c>
      <c r="M55" s="33">
        <f t="shared" si="9"/>
        <v>0.14759718493250504</v>
      </c>
    </row>
    <row r="56" spans="1:13" x14ac:dyDescent="0.2">
      <c r="A56" s="1" t="s">
        <v>236</v>
      </c>
      <c r="B56" s="41">
        <v>0.1905</v>
      </c>
      <c r="C56" s="41">
        <v>0.1764</v>
      </c>
      <c r="D56" s="41">
        <v>0.1762</v>
      </c>
      <c r="E56" s="41">
        <v>0.1012</v>
      </c>
      <c r="F56" s="41">
        <v>9.4799999999999995E-2</v>
      </c>
      <c r="G56" s="41">
        <v>0.126</v>
      </c>
      <c r="H56" s="41">
        <v>0.13320000000000001</v>
      </c>
      <c r="I56" s="41">
        <v>0.1055</v>
      </c>
      <c r="J56" s="41">
        <v>0.10970000000000001</v>
      </c>
      <c r="K56" s="41">
        <v>0.2399</v>
      </c>
      <c r="L56" s="60">
        <f t="shared" si="10"/>
        <v>0.14533999999999997</v>
      </c>
      <c r="M56" s="33">
        <f t="shared" si="9"/>
        <v>4.8050394841712321E-2</v>
      </c>
    </row>
    <row r="57" spans="1:13" ht="14.25" x14ac:dyDescent="0.2">
      <c r="A57" s="1" t="s">
        <v>262</v>
      </c>
      <c r="B57" s="41">
        <v>0</v>
      </c>
      <c r="C57" s="41">
        <v>0</v>
      </c>
      <c r="D57" s="41">
        <v>0</v>
      </c>
      <c r="E57" s="41">
        <v>3.6499999999999998E-2</v>
      </c>
      <c r="F57" s="41">
        <v>0</v>
      </c>
      <c r="G57" s="41">
        <v>1.2200000000000001E-2</v>
      </c>
      <c r="H57" s="41">
        <v>0</v>
      </c>
      <c r="I57" s="41">
        <v>0</v>
      </c>
      <c r="J57" s="41">
        <v>0</v>
      </c>
      <c r="K57" s="41">
        <v>0</v>
      </c>
      <c r="L57" s="60">
        <f t="shared" si="10"/>
        <v>4.8700000000000002E-3</v>
      </c>
      <c r="M57" s="33">
        <f t="shared" si="9"/>
        <v>1.1756421413187113E-2</v>
      </c>
    </row>
    <row r="58" spans="1:13" ht="14.25" x14ac:dyDescent="0.2">
      <c r="A58" s="1" t="s">
        <v>263</v>
      </c>
      <c r="B58" s="41">
        <v>2.7799999999999998E-2</v>
      </c>
      <c r="C58" s="41">
        <v>0</v>
      </c>
      <c r="D58" s="41">
        <v>1.0200000000000001E-2</v>
      </c>
      <c r="E58" s="41">
        <v>0</v>
      </c>
      <c r="F58" s="41">
        <v>4.0000000000000002E-4</v>
      </c>
      <c r="G58" s="41">
        <v>3.3799999999999997E-2</v>
      </c>
      <c r="H58" s="41">
        <v>0</v>
      </c>
      <c r="I58" s="41">
        <v>1.67E-2</v>
      </c>
      <c r="J58" s="41">
        <v>0</v>
      </c>
      <c r="K58" s="41">
        <v>3.2500000000000001E-2</v>
      </c>
      <c r="L58" s="60">
        <f t="shared" si="10"/>
        <v>1.2139999999999998E-2</v>
      </c>
      <c r="M58" s="33">
        <f t="shared" si="9"/>
        <v>1.4456155935947998E-2</v>
      </c>
    </row>
    <row r="59" spans="1:13" ht="14.25" x14ac:dyDescent="0.2">
      <c r="A59" s="1" t="s">
        <v>264</v>
      </c>
      <c r="B59" s="41">
        <v>0</v>
      </c>
      <c r="C59" s="41">
        <v>0</v>
      </c>
      <c r="D59" s="41">
        <v>0</v>
      </c>
      <c r="E59" s="41">
        <v>2.12E-2</v>
      </c>
      <c r="F59" s="41">
        <v>2.7300000000000001E-2</v>
      </c>
      <c r="G59" s="41">
        <v>0</v>
      </c>
      <c r="H59" s="41">
        <v>6.1999999999999998E-3</v>
      </c>
      <c r="I59" s="41">
        <v>1.9400000000000001E-2</v>
      </c>
      <c r="J59" s="41">
        <v>1.06E-2</v>
      </c>
      <c r="K59" s="41">
        <v>1.23E-2</v>
      </c>
      <c r="L59" s="60">
        <f t="shared" si="10"/>
        <v>9.7000000000000003E-3</v>
      </c>
      <c r="M59" s="33">
        <f t="shared" si="9"/>
        <v>1.0177753517680938E-2</v>
      </c>
    </row>
    <row r="60" spans="1:13" ht="14.25" x14ac:dyDescent="0.2">
      <c r="A60" s="1" t="s">
        <v>383</v>
      </c>
      <c r="B60" s="41">
        <v>0.16197100000000003</v>
      </c>
      <c r="C60" s="41">
        <v>0.15094480000000002</v>
      </c>
      <c r="D60" s="41">
        <v>0.15078840000000002</v>
      </c>
      <c r="E60" s="41">
        <v>9.2138399999999995E-2</v>
      </c>
      <c r="F60" s="41">
        <v>8.7133599999999992E-2</v>
      </c>
      <c r="G60" s="41">
        <v>0.11153200000000001</v>
      </c>
      <c r="H60" s="41">
        <v>0.11716240000000001</v>
      </c>
      <c r="I60" s="41">
        <v>9.5501000000000003E-2</v>
      </c>
      <c r="J60" s="41">
        <v>9.8785400000000009E-2</v>
      </c>
      <c r="K60" s="41">
        <v>0.20060180000000002</v>
      </c>
      <c r="L60" s="60">
        <f>AVERAGE(B60:K60)</f>
        <v>0.12665588</v>
      </c>
      <c r="M60" s="33">
        <f t="shared" ref="M60" si="11">STDEV(B60:K60)</f>
        <v>3.7575408766218954E-2</v>
      </c>
    </row>
    <row r="61" spans="1:13" x14ac:dyDescent="0.2">
      <c r="A61" s="1" t="s">
        <v>237</v>
      </c>
      <c r="B61" s="41">
        <f t="shared" ref="B61:K61" si="12">B56*(16/38)</f>
        <v>8.0210526315789468E-2</v>
      </c>
      <c r="C61" s="41">
        <f t="shared" si="12"/>
        <v>7.4273684210526311E-2</v>
      </c>
      <c r="D61" s="41">
        <f t="shared" si="12"/>
        <v>7.4189473684210513E-2</v>
      </c>
      <c r="E61" s="41">
        <f t="shared" si="12"/>
        <v>4.2610526315789474E-2</v>
      </c>
      <c r="F61" s="41">
        <f t="shared" si="12"/>
        <v>3.9915789473684203E-2</v>
      </c>
      <c r="G61" s="41">
        <f t="shared" si="12"/>
        <v>5.3052631578947365E-2</v>
      </c>
      <c r="H61" s="41">
        <f t="shared" si="12"/>
        <v>5.6084210526315792E-2</v>
      </c>
      <c r="I61" s="41">
        <f t="shared" si="12"/>
        <v>4.4421052631578944E-2</v>
      </c>
      <c r="J61" s="41">
        <f t="shared" si="12"/>
        <v>4.6189473684210523E-2</v>
      </c>
      <c r="K61" s="41">
        <f t="shared" si="12"/>
        <v>0.10101052631578947</v>
      </c>
      <c r="L61" s="60">
        <f t="shared" si="10"/>
        <v>6.1195789473684203E-2</v>
      </c>
      <c r="M61" s="33">
        <f t="shared" si="9"/>
        <v>2.0231745196510411E-2</v>
      </c>
    </row>
    <row r="62" spans="1:13" x14ac:dyDescent="0.2">
      <c r="A62" s="1" t="s">
        <v>115</v>
      </c>
      <c r="B62" s="40">
        <f t="shared" ref="B62:L62" si="13">(SUM(B47:B60))-B61</f>
        <v>94.130860473684194</v>
      </c>
      <c r="C62" s="40">
        <f t="shared" si="13"/>
        <v>94.285571115789494</v>
      </c>
      <c r="D62" s="40">
        <f t="shared" si="13"/>
        <v>95.22819892631577</v>
      </c>
      <c r="E62" s="40">
        <f t="shared" si="13"/>
        <v>94.225927873684213</v>
      </c>
      <c r="F62" s="40">
        <f t="shared" si="13"/>
        <v>92.893717810526326</v>
      </c>
      <c r="G62" s="40">
        <f t="shared" si="13"/>
        <v>94.469879368421076</v>
      </c>
      <c r="H62" s="40">
        <f t="shared" si="13"/>
        <v>94.08217818947368</v>
      </c>
      <c r="I62" s="40">
        <f t="shared" si="13"/>
        <v>93.615779947368409</v>
      </c>
      <c r="J62" s="40">
        <f t="shared" si="13"/>
        <v>93.837095926315783</v>
      </c>
      <c r="K62" s="110">
        <f t="shared" si="13"/>
        <v>94.364691273684201</v>
      </c>
      <c r="L62" s="40">
        <f t="shared" si="13"/>
        <v>94.113390090526309</v>
      </c>
      <c r="M62" s="33"/>
    </row>
    <row r="63" spans="1:13" x14ac:dyDescent="0.2">
      <c r="A63" s="31" t="s">
        <v>254</v>
      </c>
      <c r="B63" s="44"/>
      <c r="C63" s="44"/>
      <c r="D63" s="44"/>
      <c r="E63" s="44"/>
      <c r="F63" s="44"/>
      <c r="G63" s="44"/>
      <c r="H63" s="44"/>
      <c r="I63" s="44"/>
      <c r="J63" s="44"/>
      <c r="K63" s="44"/>
      <c r="L63" s="61"/>
      <c r="M63" s="38"/>
    </row>
    <row r="64" spans="1:13" x14ac:dyDescent="0.2">
      <c r="A64" s="1" t="s">
        <v>238</v>
      </c>
      <c r="B64" s="45">
        <v>6.1113129927148284</v>
      </c>
      <c r="C64" s="45">
        <v>6.1320645945743806</v>
      </c>
      <c r="D64" s="45">
        <v>6.1432981744254151</v>
      </c>
      <c r="E64" s="45">
        <v>6.164546262989699</v>
      </c>
      <c r="F64" s="45">
        <v>6.1660457211145632</v>
      </c>
      <c r="G64" s="45">
        <v>6.1646041704530514</v>
      </c>
      <c r="H64" s="45">
        <v>6.1548284003547371</v>
      </c>
      <c r="I64" s="45">
        <v>6.1645077786550448</v>
      </c>
      <c r="J64" s="45">
        <v>6.1910328089348825</v>
      </c>
      <c r="K64" s="45">
        <v>6.1332347364856963</v>
      </c>
      <c r="L64" s="62">
        <f>AVERAGE(B64:K64)</f>
        <v>6.1525475640702307</v>
      </c>
      <c r="M64" s="52">
        <f t="shared" si="9"/>
        <v>2.2801735383593501E-2</v>
      </c>
    </row>
    <row r="65" spans="1:13" x14ac:dyDescent="0.2">
      <c r="A65" s="1" t="s">
        <v>239</v>
      </c>
      <c r="B65" s="45">
        <v>4.465286174248053E-2</v>
      </c>
      <c r="C65" s="45">
        <v>4.0309652968411741E-2</v>
      </c>
      <c r="D65" s="45">
        <v>4.1685467066386178E-2</v>
      </c>
      <c r="E65" s="45">
        <v>4.4168339121671209E-2</v>
      </c>
      <c r="F65" s="45">
        <v>4.3067738075666731E-2</v>
      </c>
      <c r="G65" s="45">
        <v>4.3631079092953953E-2</v>
      </c>
      <c r="H65" s="45">
        <v>4.543025478777607E-2</v>
      </c>
      <c r="I65" s="45">
        <v>4.5909984682190028E-2</v>
      </c>
      <c r="J65" s="45">
        <v>4.3823950229644082E-2</v>
      </c>
      <c r="K65" s="45">
        <v>4.1953209301976331E-2</v>
      </c>
      <c r="L65" s="62">
        <f>AVERAGE(B65:K65)</f>
        <v>4.3463253706915686E-2</v>
      </c>
      <c r="M65" s="52">
        <f t="shared" si="9"/>
        <v>1.7470150878999377E-3</v>
      </c>
    </row>
    <row r="66" spans="1:13" x14ac:dyDescent="0.2">
      <c r="A66" s="1" t="s">
        <v>240</v>
      </c>
      <c r="B66" s="45">
        <v>1.8886870072851716</v>
      </c>
      <c r="C66" s="45">
        <v>1.8679354054256194</v>
      </c>
      <c r="D66" s="45">
        <v>1.8567018255745849</v>
      </c>
      <c r="E66" s="45">
        <v>1.835453737010301</v>
      </c>
      <c r="F66" s="45">
        <v>1.8339542788854368</v>
      </c>
      <c r="G66" s="45">
        <v>1.8353958295469486</v>
      </c>
      <c r="H66" s="45">
        <v>1.8451715996452629</v>
      </c>
      <c r="I66" s="45">
        <v>1.8354922213449552</v>
      </c>
      <c r="J66" s="45">
        <v>1.8089671910651175</v>
      </c>
      <c r="K66" s="45">
        <v>1.8667652635143037</v>
      </c>
      <c r="L66" s="62">
        <f t="shared" ref="L66:L81" si="14">AVERAGE(B66:K66)</f>
        <v>1.8474524359297699</v>
      </c>
      <c r="M66" s="52">
        <f t="shared" si="9"/>
        <v>2.2801735383593501E-2</v>
      </c>
    </row>
    <row r="67" spans="1:13" x14ac:dyDescent="0.2">
      <c r="A67" s="1" t="s">
        <v>241</v>
      </c>
      <c r="B67" s="45">
        <v>3.5848607712341876</v>
      </c>
      <c r="C67" s="45">
        <v>3.6088838661716141</v>
      </c>
      <c r="D67" s="45">
        <v>3.5897970568870665</v>
      </c>
      <c r="E67" s="45">
        <v>3.6318741735469056</v>
      </c>
      <c r="F67" s="45">
        <v>3.6167839736538454</v>
      </c>
      <c r="G67" s="45">
        <v>3.5964493747012325</v>
      </c>
      <c r="H67" s="45">
        <v>3.6049964783683386</v>
      </c>
      <c r="I67" s="45">
        <v>3.6372470336697464</v>
      </c>
      <c r="J67" s="45">
        <v>3.6044273977116665</v>
      </c>
      <c r="K67" s="45">
        <v>3.5612426238002586</v>
      </c>
      <c r="L67" s="62">
        <f t="shared" si="14"/>
        <v>3.6036562749744867</v>
      </c>
      <c r="M67" s="52">
        <f t="shared" si="9"/>
        <v>2.2417379001429281E-2</v>
      </c>
    </row>
    <row r="68" spans="1:13" x14ac:dyDescent="0.2">
      <c r="A68" s="1" t="s">
        <v>242</v>
      </c>
      <c r="B68" s="45">
        <v>0.19538714330524015</v>
      </c>
      <c r="C68" s="45">
        <v>0.18173530923683073</v>
      </c>
      <c r="D68" s="45">
        <v>0.19233426427827524</v>
      </c>
      <c r="E68" s="45">
        <v>0.17604564571992801</v>
      </c>
      <c r="F68" s="45">
        <v>0.208495995333359</v>
      </c>
      <c r="G68" s="45">
        <v>0.1868613583193339</v>
      </c>
      <c r="H68" s="45">
        <v>0.18916886803272193</v>
      </c>
      <c r="I68" s="45">
        <v>0.1729625235503415</v>
      </c>
      <c r="J68" s="45">
        <v>0.179981176837858</v>
      </c>
      <c r="K68" s="45">
        <v>0.19745945395700315</v>
      </c>
      <c r="L68" s="62">
        <f t="shared" si="14"/>
        <v>0.18804317385708919</v>
      </c>
      <c r="M68" s="52">
        <f t="shared" si="9"/>
        <v>1.0843057707034313E-2</v>
      </c>
    </row>
    <row r="69" spans="1:13" x14ac:dyDescent="0.2">
      <c r="A69" s="1" t="s">
        <v>243</v>
      </c>
      <c r="B69" s="45">
        <v>5.8816507938283576E-3</v>
      </c>
      <c r="C69" s="45">
        <v>6.704109201965033E-3</v>
      </c>
      <c r="D69" s="45">
        <v>1.6626497908011535E-3</v>
      </c>
      <c r="E69" s="45">
        <v>3.5304312036537888E-3</v>
      </c>
      <c r="F69" s="45">
        <v>1.1946921012946205E-3</v>
      </c>
      <c r="G69" s="45">
        <v>3.858222451015809E-3</v>
      </c>
      <c r="H69" s="45">
        <v>4.7046087477286723E-3</v>
      </c>
      <c r="I69" s="45">
        <v>5.4029256384069014E-3</v>
      </c>
      <c r="J69" s="45">
        <v>8.605518513944076E-3</v>
      </c>
      <c r="K69" s="45">
        <v>3.1828123428286042E-3</v>
      </c>
      <c r="L69" s="62">
        <f t="shared" si="14"/>
        <v>4.4727620785467012E-3</v>
      </c>
      <c r="M69" s="52">
        <f t="shared" si="9"/>
        <v>2.2738758119958411E-3</v>
      </c>
    </row>
    <row r="70" spans="1:13" x14ac:dyDescent="0.2">
      <c r="A70" s="1" t="s">
        <v>244</v>
      </c>
      <c r="B70" s="45">
        <v>0.15346884636755301</v>
      </c>
      <c r="C70" s="45">
        <v>0.15504164936161868</v>
      </c>
      <c r="D70" s="45">
        <v>0.14261478003916625</v>
      </c>
      <c r="E70" s="45">
        <v>0.14217177749338822</v>
      </c>
      <c r="F70" s="45">
        <v>0.14561839506438928</v>
      </c>
      <c r="G70" s="45">
        <v>0.14712498315465375</v>
      </c>
      <c r="H70" s="45">
        <v>0.14602462149779213</v>
      </c>
      <c r="I70" s="45">
        <v>0.13062115419514916</v>
      </c>
      <c r="J70" s="45">
        <v>0.13629402586384426</v>
      </c>
      <c r="K70" s="45">
        <v>0.1440837070565627</v>
      </c>
      <c r="L70" s="62">
        <f t="shared" si="14"/>
        <v>0.14430639400941173</v>
      </c>
      <c r="M70" s="52">
        <f t="shared" si="9"/>
        <v>7.2323801597769851E-3</v>
      </c>
    </row>
    <row r="71" spans="1:13" x14ac:dyDescent="0.2">
      <c r="A71" s="1" t="s">
        <v>245</v>
      </c>
      <c r="B71" s="45">
        <v>4.3425072365442058E-4</v>
      </c>
      <c r="C71" s="45">
        <v>0</v>
      </c>
      <c r="D71" s="45">
        <v>0</v>
      </c>
      <c r="E71" s="45">
        <v>1.7487906515917604E-3</v>
      </c>
      <c r="F71" s="45">
        <v>0</v>
      </c>
      <c r="G71" s="45">
        <v>0</v>
      </c>
      <c r="H71" s="45">
        <v>0</v>
      </c>
      <c r="I71" s="45">
        <v>0</v>
      </c>
      <c r="J71" s="45">
        <v>0</v>
      </c>
      <c r="K71" s="45">
        <v>1.7461251987452386E-3</v>
      </c>
      <c r="L71" s="62">
        <f t="shared" si="14"/>
        <v>3.92916657399142E-4</v>
      </c>
      <c r="M71" s="52">
        <f t="shared" si="9"/>
        <v>7.2663307622402239E-4</v>
      </c>
    </row>
    <row r="72" spans="1:13" x14ac:dyDescent="0.2">
      <c r="A72" s="1" t="s">
        <v>125</v>
      </c>
      <c r="B72" s="45">
        <v>8.7947474330759681E-2</v>
      </c>
      <c r="C72" s="45">
        <v>8.1664235642757779E-2</v>
      </c>
      <c r="D72" s="45">
        <v>8.0928477799827897E-2</v>
      </c>
      <c r="E72" s="45">
        <v>4.9952810889591512E-2</v>
      </c>
      <c r="F72" s="45">
        <v>4.7957266043265695E-2</v>
      </c>
      <c r="G72" s="45">
        <v>6.0411559238667277E-2</v>
      </c>
      <c r="H72" s="45">
        <v>6.3638500912156823E-2</v>
      </c>
      <c r="I72" s="45">
        <v>5.2094160408246951E-2</v>
      </c>
      <c r="J72" s="45">
        <v>5.3856481833800172E-2</v>
      </c>
      <c r="K72" s="45">
        <v>0.10859045363706039</v>
      </c>
      <c r="L72" s="62">
        <f t="shared" si="14"/>
        <v>6.8704142073613431E-2</v>
      </c>
      <c r="M72" s="52">
        <f t="shared" si="9"/>
        <v>2.0142380798060754E-2</v>
      </c>
    </row>
    <row r="73" spans="1:13" x14ac:dyDescent="0.2">
      <c r="A73" s="1" t="s">
        <v>246</v>
      </c>
      <c r="B73" s="45">
        <v>0.16041349713614544</v>
      </c>
      <c r="C73" s="45">
        <v>0.15140360884867973</v>
      </c>
      <c r="D73" s="45">
        <v>0.17266876095805853</v>
      </c>
      <c r="E73" s="45">
        <v>0.15611349992282672</v>
      </c>
      <c r="F73" s="45">
        <v>0.15447638314265463</v>
      </c>
      <c r="G73" s="45">
        <v>0.16501123943045318</v>
      </c>
      <c r="H73" s="45">
        <v>0.15451919095581051</v>
      </c>
      <c r="I73" s="45">
        <v>0.14620525322824671</v>
      </c>
      <c r="J73" s="45">
        <v>0.14225967589347069</v>
      </c>
      <c r="K73" s="45">
        <v>0.17279754692413532</v>
      </c>
      <c r="L73" s="62">
        <f t="shared" si="14"/>
        <v>0.15758686564404817</v>
      </c>
      <c r="M73" s="52">
        <f t="shared" si="9"/>
        <v>1.025178905982072E-2</v>
      </c>
    </row>
    <row r="74" spans="1:13" x14ac:dyDescent="0.2">
      <c r="A74" s="1" t="s">
        <v>247</v>
      </c>
      <c r="B74" s="45">
        <v>1.8315945158161806</v>
      </c>
      <c r="C74" s="45">
        <v>1.8098290549067264</v>
      </c>
      <c r="D74" s="45">
        <v>1.8440538761798451</v>
      </c>
      <c r="E74" s="45">
        <v>1.8225376912841456</v>
      </c>
      <c r="F74" s="45">
        <v>1.8145403610120672</v>
      </c>
      <c r="G74" s="45">
        <v>1.8600815093365231</v>
      </c>
      <c r="H74" s="45">
        <v>1.836294576714554</v>
      </c>
      <c r="I74" s="45">
        <v>1.8306953211671098</v>
      </c>
      <c r="J74" s="45">
        <v>1.879781132338233</v>
      </c>
      <c r="K74" s="45">
        <v>1.8330072609565147</v>
      </c>
      <c r="L74" s="62">
        <f t="shared" si="14"/>
        <v>1.8362415299711898</v>
      </c>
      <c r="M74" s="52">
        <f t="shared" si="9"/>
        <v>2.0934415031391717E-2</v>
      </c>
    </row>
    <row r="75" spans="1:13" x14ac:dyDescent="0.2">
      <c r="A75" s="1" t="s">
        <v>130</v>
      </c>
      <c r="B75" s="45">
        <v>2.4148646341880125E-3</v>
      </c>
      <c r="C75" s="45">
        <v>0</v>
      </c>
      <c r="D75" s="45">
        <v>8.7578095662217074E-4</v>
      </c>
      <c r="E75" s="45">
        <v>0</v>
      </c>
      <c r="F75" s="45">
        <v>3.522010427292114E-5</v>
      </c>
      <c r="G75" s="45">
        <v>2.9288635706266612E-3</v>
      </c>
      <c r="H75" s="45">
        <v>0</v>
      </c>
      <c r="I75" s="45">
        <v>1.4573352909097775E-3</v>
      </c>
      <c r="J75" s="45">
        <v>0</v>
      </c>
      <c r="K75" s="45">
        <v>2.8145052927344995E-3</v>
      </c>
      <c r="L75" s="62">
        <f t="shared" si="14"/>
        <v>1.0526569849354044E-3</v>
      </c>
      <c r="M75" s="52">
        <f t="shared" si="9"/>
        <v>1.2535480609565631E-3</v>
      </c>
    </row>
    <row r="76" spans="1:13" x14ac:dyDescent="0.2">
      <c r="A76" s="1" t="s">
        <v>121</v>
      </c>
      <c r="B76" s="45">
        <v>0</v>
      </c>
      <c r="C76" s="45">
        <v>0</v>
      </c>
      <c r="D76" s="45">
        <v>0</v>
      </c>
      <c r="E76" s="45">
        <v>1.2195098865702993E-3</v>
      </c>
      <c r="F76" s="45">
        <v>1.5942690156052577E-3</v>
      </c>
      <c r="G76" s="45">
        <v>0</v>
      </c>
      <c r="H76" s="45">
        <v>3.5731691063117121E-4</v>
      </c>
      <c r="I76" s="45">
        <v>1.1228275325639975E-3</v>
      </c>
      <c r="J76" s="45">
        <v>6.131705414476877E-4</v>
      </c>
      <c r="K76" s="45">
        <v>7.0646741085424029E-4</v>
      </c>
      <c r="L76" s="62">
        <f t="shared" si="14"/>
        <v>5.6135612976726524E-4</v>
      </c>
      <c r="M76" s="52">
        <f t="shared" si="9"/>
        <v>5.9077936954255947E-4</v>
      </c>
    </row>
    <row r="77" spans="1:13" x14ac:dyDescent="0.2">
      <c r="A77" s="1" t="s">
        <v>248</v>
      </c>
      <c r="B77" s="45">
        <v>3.9186104438425642</v>
      </c>
      <c r="C77" s="45">
        <v>3.9249069199809368</v>
      </c>
      <c r="D77" s="45">
        <v>3.9255907487314992</v>
      </c>
      <c r="E77" s="45">
        <v>3.9568294711186773</v>
      </c>
      <c r="F77" s="45">
        <v>3.9589451293473599</v>
      </c>
      <c r="G77" s="45">
        <v>3.9462994551774249</v>
      </c>
      <c r="H77" s="45">
        <v>3.9430723183302501</v>
      </c>
      <c r="I77" s="45">
        <v>3.9547184613939579</v>
      </c>
      <c r="J77" s="45">
        <v>3.9529413530133528</v>
      </c>
      <c r="K77" s="45">
        <v>3.8978179382129738</v>
      </c>
      <c r="L77" s="62">
        <f t="shared" si="14"/>
        <v>3.9379732239148999</v>
      </c>
      <c r="M77" s="52">
        <f t="shared" si="9"/>
        <v>2.029387385943764E-2</v>
      </c>
    </row>
    <row r="78" spans="1:13" x14ac:dyDescent="0.2">
      <c r="A78" s="1" t="s">
        <v>112</v>
      </c>
      <c r="B78" s="45">
        <v>8.1389556157435997E-2</v>
      </c>
      <c r="C78" s="45">
        <v>7.5093080019063063E-2</v>
      </c>
      <c r="D78" s="45">
        <v>7.440925126850069E-2</v>
      </c>
      <c r="E78" s="45">
        <v>4.3170528881322799E-2</v>
      </c>
      <c r="F78" s="45">
        <v>4.1054870652640095E-2</v>
      </c>
      <c r="G78" s="45">
        <v>5.3700544822575136E-2</v>
      </c>
      <c r="H78" s="45">
        <v>5.6927681669749979E-2</v>
      </c>
      <c r="I78" s="45">
        <v>4.5281538606042303E-2</v>
      </c>
      <c r="J78" s="45">
        <v>4.7058646986647072E-2</v>
      </c>
      <c r="K78" s="45">
        <v>0.10218206178702634</v>
      </c>
      <c r="L78" s="62">
        <f t="shared" si="14"/>
        <v>6.2026776085100342E-2</v>
      </c>
      <c r="M78" s="52">
        <f t="shared" si="9"/>
        <v>2.0293873859437657E-2</v>
      </c>
    </row>
    <row r="79" spans="1:13" x14ac:dyDescent="0.2">
      <c r="A79" s="31" t="s">
        <v>249</v>
      </c>
      <c r="B79" s="44">
        <v>18.067055876084215</v>
      </c>
      <c r="C79" s="44">
        <v>18.035571486338604</v>
      </c>
      <c r="D79" s="44">
        <v>18.06662111395605</v>
      </c>
      <c r="E79" s="44">
        <v>18.029362669720271</v>
      </c>
      <c r="F79" s="44">
        <v>18.033764293546422</v>
      </c>
      <c r="G79" s="44">
        <v>18.066358189295464</v>
      </c>
      <c r="H79" s="44">
        <v>18.04513441692751</v>
      </c>
      <c r="I79" s="44">
        <v>18.023718519362909</v>
      </c>
      <c r="J79" s="44">
        <v>18.049642529763904</v>
      </c>
      <c r="K79" s="44">
        <v>18.067584165878671</v>
      </c>
      <c r="L79" s="65">
        <f t="shared" si="14"/>
        <v>18.048481326087405</v>
      </c>
      <c r="M79" s="53">
        <f t="shared" si="9"/>
        <v>1.7426325423744188E-2</v>
      </c>
    </row>
    <row r="80" spans="1:13" x14ac:dyDescent="0.2">
      <c r="A80" s="1" t="s">
        <v>250</v>
      </c>
      <c r="B80" s="45">
        <f t="shared" ref="B80:K80" si="15">B70-B72</f>
        <v>6.5521372036793327E-2</v>
      </c>
      <c r="C80" s="45">
        <f t="shared" si="15"/>
        <v>7.3377413718860904E-2</v>
      </c>
      <c r="D80" s="45">
        <f t="shared" si="15"/>
        <v>6.1686302239338353E-2</v>
      </c>
      <c r="E80" s="45">
        <f t="shared" si="15"/>
        <v>9.2218966603796707E-2</v>
      </c>
      <c r="F80" s="45">
        <f t="shared" si="15"/>
        <v>9.7661129021123588E-2</v>
      </c>
      <c r="G80" s="45">
        <f t="shared" si="15"/>
        <v>8.6713423915986465E-2</v>
      </c>
      <c r="H80" s="45">
        <f t="shared" si="15"/>
        <v>8.2386120585635311E-2</v>
      </c>
      <c r="I80" s="45">
        <f t="shared" si="15"/>
        <v>7.8526993786902213E-2</v>
      </c>
      <c r="J80" s="45">
        <f t="shared" si="15"/>
        <v>8.243754403004408E-2</v>
      </c>
      <c r="K80" s="45">
        <f t="shared" si="15"/>
        <v>3.549325341950231E-2</v>
      </c>
      <c r="L80" s="62">
        <f t="shared" si="14"/>
        <v>7.5602251935798323E-2</v>
      </c>
      <c r="M80" s="52"/>
    </row>
    <row r="81" spans="1:13" x14ac:dyDescent="0.2">
      <c r="A81" s="1" t="s">
        <v>251</v>
      </c>
      <c r="B81" s="45">
        <f t="shared" ref="B81:K81" si="16">(B68+B69+B65)-B67</f>
        <v>-3.3389391153926384</v>
      </c>
      <c r="C81" s="45">
        <f t="shared" si="16"/>
        <v>-3.3801347947644067</v>
      </c>
      <c r="D81" s="45">
        <f t="shared" si="16"/>
        <v>-3.354114675751604</v>
      </c>
      <c r="E81" s="45">
        <f t="shared" si="16"/>
        <v>-3.4081297575016527</v>
      </c>
      <c r="F81" s="45">
        <f t="shared" si="16"/>
        <v>-3.3640255481435251</v>
      </c>
      <c r="G81" s="45">
        <f t="shared" si="16"/>
        <v>-3.3620987148379289</v>
      </c>
      <c r="H81" s="45">
        <f t="shared" si="16"/>
        <v>-3.3656927468001121</v>
      </c>
      <c r="I81" s="45">
        <f t="shared" si="16"/>
        <v>-3.4129715997988082</v>
      </c>
      <c r="J81" s="45">
        <f t="shared" si="16"/>
        <v>-3.3720167521302202</v>
      </c>
      <c r="K81" s="45">
        <f t="shared" si="16"/>
        <v>-3.3186471481984503</v>
      </c>
      <c r="L81" s="62">
        <f t="shared" si="14"/>
        <v>-3.3676770853319349</v>
      </c>
      <c r="M81" s="52"/>
    </row>
    <row r="84" spans="1:13" x14ac:dyDescent="0.2">
      <c r="A84" s="1" t="s">
        <v>386</v>
      </c>
    </row>
    <row r="85" spans="1:13" x14ac:dyDescent="0.2">
      <c r="A85" s="1" t="s">
        <v>253</v>
      </c>
      <c r="B85" s="30" t="s">
        <v>209</v>
      </c>
      <c r="C85" s="30" t="s">
        <v>210</v>
      </c>
      <c r="D85" s="30" t="s">
        <v>211</v>
      </c>
      <c r="E85" s="30" t="s">
        <v>212</v>
      </c>
      <c r="F85" s="30" t="s">
        <v>213</v>
      </c>
      <c r="G85" s="30" t="s">
        <v>214</v>
      </c>
      <c r="H85" s="30" t="s">
        <v>215</v>
      </c>
      <c r="I85" s="30" t="s">
        <v>216</v>
      </c>
      <c r="J85" s="30" t="s">
        <v>217</v>
      </c>
      <c r="K85" s="58" t="s">
        <v>252</v>
      </c>
      <c r="L85" s="30" t="s">
        <v>256</v>
      </c>
    </row>
    <row r="86" spans="1:13" x14ac:dyDescent="0.2">
      <c r="A86" s="31" t="s">
        <v>255</v>
      </c>
      <c r="B86" s="46"/>
      <c r="C86" s="46"/>
      <c r="D86" s="46"/>
      <c r="E86" s="46"/>
      <c r="F86" s="46"/>
      <c r="G86" s="46"/>
      <c r="H86" s="46"/>
      <c r="I86" s="46"/>
      <c r="J86" s="46"/>
      <c r="K86" s="66"/>
      <c r="L86" s="47"/>
    </row>
    <row r="87" spans="1:13" ht="14.25" x14ac:dyDescent="0.2">
      <c r="A87" s="1" t="s">
        <v>257</v>
      </c>
      <c r="B87" s="41">
        <v>45.680500000000002</v>
      </c>
      <c r="C87" s="41">
        <v>45.462499999999999</v>
      </c>
      <c r="D87" s="41">
        <v>45.271000000000001</v>
      </c>
      <c r="E87" s="41">
        <v>44.988700000000001</v>
      </c>
      <c r="F87" s="41">
        <v>44.9313</v>
      </c>
      <c r="G87" s="41">
        <v>45.1233</v>
      </c>
      <c r="H87" s="41">
        <v>45.3872</v>
      </c>
      <c r="I87" s="41">
        <v>45.311999999999998</v>
      </c>
      <c r="J87" s="41">
        <v>45.247999999999998</v>
      </c>
      <c r="K87" s="60">
        <f t="shared" ref="K87:K101" si="17">AVERAGE(B87:J87)</f>
        <v>45.267166666666668</v>
      </c>
      <c r="L87" s="33">
        <f>STDEV(B87:J87)</f>
        <v>0.23367909619818369</v>
      </c>
    </row>
    <row r="88" spans="1:13" ht="14.25" x14ac:dyDescent="0.2">
      <c r="A88" s="1" t="s">
        <v>258</v>
      </c>
      <c r="B88" s="41">
        <v>0</v>
      </c>
      <c r="C88" s="41">
        <v>0</v>
      </c>
      <c r="D88" s="41">
        <v>0</v>
      </c>
      <c r="E88" s="41">
        <v>0</v>
      </c>
      <c r="F88" s="41">
        <v>4.8999999999999998E-3</v>
      </c>
      <c r="G88" s="41">
        <v>1.1599999999999999E-2</v>
      </c>
      <c r="H88" s="41">
        <v>0</v>
      </c>
      <c r="I88" s="41">
        <v>0</v>
      </c>
      <c r="J88" s="41">
        <v>2.7000000000000001E-3</v>
      </c>
      <c r="K88" s="60">
        <f t="shared" si="17"/>
        <v>2.1333333333333334E-3</v>
      </c>
      <c r="L88" s="33">
        <f>STDEV(B88:J88)</f>
        <v>3.9512656200260694E-3</v>
      </c>
    </row>
    <row r="89" spans="1:13" ht="14.25" x14ac:dyDescent="0.2">
      <c r="A89" s="1" t="s">
        <v>259</v>
      </c>
      <c r="B89" s="41">
        <v>35.789700000000003</v>
      </c>
      <c r="C89" s="41">
        <v>35.441299999999998</v>
      </c>
      <c r="D89" s="41">
        <v>35.460299999999997</v>
      </c>
      <c r="E89" s="41">
        <v>35.811999999999998</v>
      </c>
      <c r="F89" s="41">
        <v>36.171199999999999</v>
      </c>
      <c r="G89" s="41">
        <v>35.020800000000001</v>
      </c>
      <c r="H89" s="41">
        <v>35.942999999999998</v>
      </c>
      <c r="I89" s="41">
        <v>35.7027</v>
      </c>
      <c r="J89" s="41">
        <v>36.7318</v>
      </c>
      <c r="K89" s="60">
        <f t="shared" si="17"/>
        <v>35.785866666666664</v>
      </c>
      <c r="L89" s="33">
        <f t="shared" ref="L89:L119" si="18">STDEV(B89:J89)</f>
        <v>0.485492497367364</v>
      </c>
    </row>
    <row r="90" spans="1:13" x14ac:dyDescent="0.2">
      <c r="A90" s="1" t="s">
        <v>235</v>
      </c>
      <c r="B90" s="41">
        <v>0.96950000000000003</v>
      </c>
      <c r="C90" s="41">
        <v>0.80020000000000002</v>
      </c>
      <c r="D90" s="41">
        <v>0.92589999999999995</v>
      </c>
      <c r="E90" s="41">
        <v>0.76659999999999995</v>
      </c>
      <c r="F90" s="41">
        <v>0.8095</v>
      </c>
      <c r="G90" s="41">
        <v>0.95879999999999999</v>
      </c>
      <c r="H90" s="41">
        <v>0.58209999999999995</v>
      </c>
      <c r="I90" s="41">
        <v>1.159</v>
      </c>
      <c r="J90" s="41">
        <v>7.6200000000000004E-2</v>
      </c>
      <c r="K90" s="60">
        <f t="shared" si="17"/>
        <v>0.78308888888888883</v>
      </c>
      <c r="L90" s="33">
        <f t="shared" si="18"/>
        <v>0.30997546856341895</v>
      </c>
    </row>
    <row r="91" spans="1:13" x14ac:dyDescent="0.2">
      <c r="A91" s="1" t="s">
        <v>105</v>
      </c>
      <c r="B91" s="41">
        <v>0.41739999999999999</v>
      </c>
      <c r="C91" s="41">
        <v>0.27500000000000002</v>
      </c>
      <c r="D91" s="41">
        <v>0.25580000000000003</v>
      </c>
      <c r="E91" s="41">
        <v>0.58789999999999998</v>
      </c>
      <c r="F91" s="41">
        <v>0.39250000000000002</v>
      </c>
      <c r="G91" s="41">
        <v>0.43070000000000003</v>
      </c>
      <c r="H91" s="41">
        <v>0.43959999999999999</v>
      </c>
      <c r="I91" s="41">
        <v>0.27039999999999997</v>
      </c>
      <c r="J91" s="41">
        <v>0.41810000000000003</v>
      </c>
      <c r="K91" s="60">
        <f t="shared" si="17"/>
        <v>0.38748888888888888</v>
      </c>
      <c r="L91" s="33">
        <f t="shared" si="18"/>
        <v>0.10624836992213633</v>
      </c>
    </row>
    <row r="92" spans="1:13" x14ac:dyDescent="0.2">
      <c r="A92" s="1" t="s">
        <v>106</v>
      </c>
      <c r="B92" s="41">
        <v>3.2599999999999997E-2</v>
      </c>
      <c r="C92" s="41">
        <v>4.6399999999999997E-2</v>
      </c>
      <c r="D92" s="41">
        <v>3.1800000000000002E-2</v>
      </c>
      <c r="E92" s="41">
        <v>2.12E-2</v>
      </c>
      <c r="F92" s="41">
        <v>2.6100000000000002E-2</v>
      </c>
      <c r="G92" s="41">
        <v>5.7099999999999998E-2</v>
      </c>
      <c r="H92" s="41">
        <v>6.4299999999999996E-2</v>
      </c>
      <c r="I92" s="41">
        <v>4.4900000000000002E-2</v>
      </c>
      <c r="J92" s="41">
        <v>0</v>
      </c>
      <c r="K92" s="60">
        <f t="shared" si="17"/>
        <v>3.6044444444444441E-2</v>
      </c>
      <c r="L92" s="33">
        <f t="shared" si="18"/>
        <v>1.9607722401589076E-2</v>
      </c>
    </row>
    <row r="93" spans="1:13" x14ac:dyDescent="0.2">
      <c r="A93" s="1" t="s">
        <v>108</v>
      </c>
      <c r="B93" s="41">
        <v>0</v>
      </c>
      <c r="C93" s="41">
        <v>9.1000000000000004E-3</v>
      </c>
      <c r="D93" s="41">
        <v>0</v>
      </c>
      <c r="E93" s="41">
        <v>0</v>
      </c>
      <c r="F93" s="41">
        <v>0</v>
      </c>
      <c r="G93" s="41">
        <v>0</v>
      </c>
      <c r="H93" s="41">
        <v>0</v>
      </c>
      <c r="I93" s="41">
        <v>0</v>
      </c>
      <c r="J93" s="41">
        <v>0</v>
      </c>
      <c r="K93" s="60">
        <f t="shared" si="17"/>
        <v>1.0111111111111111E-3</v>
      </c>
      <c r="L93" s="33">
        <f t="shared" si="18"/>
        <v>3.0333333333333332E-3</v>
      </c>
    </row>
    <row r="94" spans="1:13" ht="14.25" x14ac:dyDescent="0.2">
      <c r="A94" s="1" t="s">
        <v>260</v>
      </c>
      <c r="B94" s="41">
        <v>0.6804</v>
      </c>
      <c r="C94" s="41">
        <v>0.67149999999999999</v>
      </c>
      <c r="D94" s="41">
        <v>0.67600000000000005</v>
      </c>
      <c r="E94" s="41">
        <v>0.63080000000000003</v>
      </c>
      <c r="F94" s="41">
        <v>0.68630000000000002</v>
      </c>
      <c r="G94" s="41">
        <v>0.56599999999999995</v>
      </c>
      <c r="H94" s="41">
        <v>0.62809999999999999</v>
      </c>
      <c r="I94" s="41">
        <v>0.72040000000000004</v>
      </c>
      <c r="J94" s="41">
        <v>0.6331</v>
      </c>
      <c r="K94" s="60">
        <f t="shared" si="17"/>
        <v>0.65473333333333328</v>
      </c>
      <c r="L94" s="33">
        <f t="shared" si="18"/>
        <v>4.5172558041359605E-2</v>
      </c>
    </row>
    <row r="95" spans="1:13" ht="14.25" x14ac:dyDescent="0.2">
      <c r="A95" s="1" t="s">
        <v>261</v>
      </c>
      <c r="B95" s="41">
        <v>10.6196</v>
      </c>
      <c r="C95" s="41">
        <v>10.6532</v>
      </c>
      <c r="D95" s="41">
        <v>10.577199999999999</v>
      </c>
      <c r="E95" s="41">
        <v>10.7399</v>
      </c>
      <c r="F95" s="41">
        <v>10.815300000000001</v>
      </c>
      <c r="G95" s="41">
        <v>10.7578</v>
      </c>
      <c r="H95" s="41">
        <v>10.932</v>
      </c>
      <c r="I95" s="41">
        <v>10.5829</v>
      </c>
      <c r="J95" s="41">
        <v>10.811</v>
      </c>
      <c r="K95" s="60">
        <f t="shared" si="17"/>
        <v>10.72098888888889</v>
      </c>
      <c r="L95" s="33">
        <f t="shared" si="18"/>
        <v>0.12137431199026893</v>
      </c>
    </row>
    <row r="96" spans="1:13" x14ac:dyDescent="0.2">
      <c r="A96" s="1" t="s">
        <v>236</v>
      </c>
      <c r="B96" s="41">
        <v>0.73309999999999997</v>
      </c>
      <c r="C96" s="41">
        <v>0.62209999999999999</v>
      </c>
      <c r="D96" s="41">
        <v>0.58499999999999996</v>
      </c>
      <c r="E96" s="41">
        <v>0.59419999999999995</v>
      </c>
      <c r="F96" s="41">
        <v>0.76270000000000004</v>
      </c>
      <c r="G96" s="41">
        <v>0.84019999999999995</v>
      </c>
      <c r="H96" s="41">
        <v>0.72209999999999996</v>
      </c>
      <c r="I96" s="41">
        <v>0.60250000000000004</v>
      </c>
      <c r="J96" s="41">
        <v>0.21390000000000001</v>
      </c>
      <c r="K96" s="60">
        <f t="shared" si="17"/>
        <v>0.63064444444444445</v>
      </c>
      <c r="L96" s="33">
        <f t="shared" si="18"/>
        <v>0.17964065597124135</v>
      </c>
    </row>
    <row r="97" spans="1:12" ht="14.25" x14ac:dyDescent="0.2">
      <c r="A97" s="1" t="s">
        <v>262</v>
      </c>
      <c r="B97" s="41">
        <v>1.7399999999999999E-2</v>
      </c>
      <c r="C97" s="41">
        <v>0</v>
      </c>
      <c r="D97" s="41">
        <v>4.3499999999999997E-2</v>
      </c>
      <c r="E97" s="41">
        <v>1.2200000000000001E-2</v>
      </c>
      <c r="F97" s="41">
        <v>3.1399999999999997E-2</v>
      </c>
      <c r="G97" s="41">
        <v>1.7399999999999999E-2</v>
      </c>
      <c r="H97" s="41">
        <v>0</v>
      </c>
      <c r="I97" s="41">
        <v>0</v>
      </c>
      <c r="J97" s="41">
        <v>0</v>
      </c>
      <c r="K97" s="60">
        <f t="shared" si="17"/>
        <v>1.3544444444444444E-2</v>
      </c>
      <c r="L97" s="33">
        <f t="shared" si="18"/>
        <v>1.5738099560549799E-2</v>
      </c>
    </row>
    <row r="98" spans="1:12" ht="14.25" x14ac:dyDescent="0.2">
      <c r="A98" s="1" t="s">
        <v>263</v>
      </c>
      <c r="B98" s="41">
        <v>0.15260000000000001</v>
      </c>
      <c r="C98" s="41">
        <v>0.1898</v>
      </c>
      <c r="D98" s="41">
        <v>0.22950000000000001</v>
      </c>
      <c r="E98" s="41">
        <v>0.1983</v>
      </c>
      <c r="F98" s="41">
        <v>0.16800000000000001</v>
      </c>
      <c r="G98" s="41">
        <v>0.1653</v>
      </c>
      <c r="H98" s="41">
        <v>0.20499999999999999</v>
      </c>
      <c r="I98" s="41">
        <v>0.17810000000000001</v>
      </c>
      <c r="J98" s="41">
        <v>0.18820000000000001</v>
      </c>
      <c r="K98" s="60">
        <f t="shared" si="17"/>
        <v>0.18608888888888889</v>
      </c>
      <c r="L98" s="33">
        <f t="shared" si="18"/>
        <v>2.3329725911615629E-2</v>
      </c>
    </row>
    <row r="99" spans="1:12" ht="14.25" x14ac:dyDescent="0.2">
      <c r="A99" s="1" t="s">
        <v>264</v>
      </c>
      <c r="B99" s="41">
        <v>0</v>
      </c>
      <c r="C99" s="41">
        <v>0</v>
      </c>
      <c r="D99" s="41">
        <v>2.47E-2</v>
      </c>
      <c r="E99" s="41">
        <v>3.7100000000000001E-2</v>
      </c>
      <c r="F99" s="41">
        <v>2.5600000000000001E-2</v>
      </c>
      <c r="G99" s="41">
        <v>4.4000000000000003E-3</v>
      </c>
      <c r="H99" s="41">
        <v>7.51E-2</v>
      </c>
      <c r="I99" s="41">
        <v>5.3E-3</v>
      </c>
      <c r="J99" s="41">
        <v>0</v>
      </c>
      <c r="K99" s="60">
        <f t="shared" si="17"/>
        <v>1.9133333333333332E-2</v>
      </c>
      <c r="L99" s="33">
        <f t="shared" si="18"/>
        <v>2.5086251214559742E-2</v>
      </c>
    </row>
    <row r="100" spans="1:12" ht="14.25" x14ac:dyDescent="0.2">
      <c r="A100" s="1" t="s">
        <v>383</v>
      </c>
      <c r="B100" s="41">
        <v>0.58628420000000003</v>
      </c>
      <c r="C100" s="41">
        <v>0.49948220000000004</v>
      </c>
      <c r="D100" s="41">
        <v>0.47047</v>
      </c>
      <c r="E100" s="41">
        <v>0.47766439999999999</v>
      </c>
      <c r="F100" s="41">
        <v>0.60943140000000007</v>
      </c>
      <c r="G100" s="41">
        <v>0.67003639999999998</v>
      </c>
      <c r="H100" s="41">
        <v>0.57768220000000003</v>
      </c>
      <c r="I100" s="41">
        <v>0.48415500000000006</v>
      </c>
      <c r="J100" s="41">
        <v>0.18026980000000004</v>
      </c>
      <c r="K100" s="60">
        <f t="shared" ref="K100" si="19">AVERAGE(B100:J100)</f>
        <v>0.50616395555555549</v>
      </c>
      <c r="L100" s="33">
        <f t="shared" ref="L100" si="20">STDEV(B100:J100)</f>
        <v>0.14047899296951108</v>
      </c>
    </row>
    <row r="101" spans="1:12" x14ac:dyDescent="0.2">
      <c r="A101" s="1" t="s">
        <v>237</v>
      </c>
      <c r="B101" s="40">
        <f t="shared" ref="B101:J101" si="21">B96*(16/38)</f>
        <v>0.30867368421052627</v>
      </c>
      <c r="C101" s="40">
        <f t="shared" si="21"/>
        <v>0.26193684210526313</v>
      </c>
      <c r="D101" s="40">
        <f t="shared" si="21"/>
        <v>0.24631578947368418</v>
      </c>
      <c r="E101" s="40">
        <f t="shared" si="21"/>
        <v>0.25018947368421052</v>
      </c>
      <c r="F101" s="40">
        <f t="shared" si="21"/>
        <v>0.32113684210526316</v>
      </c>
      <c r="G101" s="40">
        <f t="shared" si="21"/>
        <v>0.35376842105263151</v>
      </c>
      <c r="H101" s="40">
        <f t="shared" si="21"/>
        <v>0.30404210526315784</v>
      </c>
      <c r="I101" s="40">
        <f t="shared" si="21"/>
        <v>0.25368421052631579</v>
      </c>
      <c r="J101" s="40">
        <f t="shared" si="21"/>
        <v>9.0063157894736845E-2</v>
      </c>
      <c r="K101" s="60">
        <f t="shared" si="17"/>
        <v>0.26553450292397657</v>
      </c>
      <c r="L101" s="33">
        <f t="shared" si="18"/>
        <v>7.5638170935259319E-2</v>
      </c>
    </row>
    <row r="102" spans="1:12" x14ac:dyDescent="0.2">
      <c r="A102" s="9" t="s">
        <v>115</v>
      </c>
      <c r="B102" s="40">
        <f t="shared" ref="B102:K102" si="22">(SUM(B87:B100))-B101</f>
        <v>95.370410515789473</v>
      </c>
      <c r="C102" s="40">
        <f t="shared" si="22"/>
        <v>94.408645357894756</v>
      </c>
      <c r="D102" s="40">
        <f t="shared" si="22"/>
        <v>94.304854210526315</v>
      </c>
      <c r="E102" s="40">
        <f t="shared" si="22"/>
        <v>94.616374926315785</v>
      </c>
      <c r="F102" s="40">
        <f t="shared" si="22"/>
        <v>95.11309455789474</v>
      </c>
      <c r="G102" s="40">
        <f t="shared" si="22"/>
        <v>94.269667978947368</v>
      </c>
      <c r="H102" s="40">
        <f t="shared" si="22"/>
        <v>95.252140094736831</v>
      </c>
      <c r="I102" s="40">
        <f t="shared" si="22"/>
        <v>94.808670789473695</v>
      </c>
      <c r="J102" s="110">
        <f t="shared" si="22"/>
        <v>94.413206642105251</v>
      </c>
      <c r="K102" s="40">
        <f t="shared" si="22"/>
        <v>94.728562785964897</v>
      </c>
      <c r="L102" s="107"/>
    </row>
    <row r="103" spans="1:12" x14ac:dyDescent="0.2">
      <c r="A103" s="9" t="s">
        <v>254</v>
      </c>
      <c r="B103" s="44"/>
      <c r="C103" s="48"/>
      <c r="D103" s="48"/>
      <c r="E103" s="48"/>
      <c r="F103" s="48"/>
      <c r="G103" s="48"/>
      <c r="H103" s="48"/>
      <c r="I103" s="48"/>
      <c r="J103" s="48"/>
      <c r="K103" s="61"/>
      <c r="L103" s="107"/>
    </row>
    <row r="104" spans="1:12" x14ac:dyDescent="0.2">
      <c r="A104" s="1" t="s">
        <v>238</v>
      </c>
      <c r="B104" s="45">
        <v>6.0243201156706059</v>
      </c>
      <c r="C104" s="49">
        <v>6.0603953979670822</v>
      </c>
      <c r="D104" s="49">
        <v>6.0529775158212598</v>
      </c>
      <c r="E104" s="49">
        <v>6.0048138059643739</v>
      </c>
      <c r="F104" s="49">
        <v>5.9504905065060472</v>
      </c>
      <c r="G104" s="49">
        <v>6.0204215921919468</v>
      </c>
      <c r="H104" s="49">
        <v>6.0016187772604868</v>
      </c>
      <c r="I104" s="49">
        <v>6.0274627711110984</v>
      </c>
      <c r="J104" s="49">
        <v>6.0529294793830095</v>
      </c>
      <c r="K104" s="62">
        <f t="shared" ref="K104:K119" si="23">AVERAGE(B104:J104)</f>
        <v>6.0217144402084344</v>
      </c>
      <c r="L104" s="52">
        <f t="shared" si="18"/>
        <v>3.4006975770706382E-2</v>
      </c>
    </row>
    <row r="105" spans="1:12" x14ac:dyDescent="0.2">
      <c r="A105" s="1" t="s">
        <v>239</v>
      </c>
      <c r="B105" s="45">
        <v>0</v>
      </c>
      <c r="C105" s="49">
        <v>0</v>
      </c>
      <c r="D105" s="49">
        <v>0</v>
      </c>
      <c r="E105" s="49">
        <v>0</v>
      </c>
      <c r="F105" s="49">
        <v>4.8808080720234181E-4</v>
      </c>
      <c r="G105" s="49">
        <v>1.1640614534800221E-3</v>
      </c>
      <c r="H105" s="49">
        <v>0</v>
      </c>
      <c r="I105" s="49">
        <v>0</v>
      </c>
      <c r="J105" s="49">
        <v>2.7165759922913297E-4</v>
      </c>
      <c r="K105" s="62">
        <f t="shared" si="23"/>
        <v>2.1375553999016631E-4</v>
      </c>
      <c r="L105" s="52">
        <f t="shared" si="18"/>
        <v>3.9620652997645353E-4</v>
      </c>
    </row>
    <row r="106" spans="1:12" x14ac:dyDescent="0.2">
      <c r="A106" s="1" t="s">
        <v>240</v>
      </c>
      <c r="B106" s="45">
        <v>1.9756798843293941</v>
      </c>
      <c r="C106" s="49">
        <v>1.9396046020329178</v>
      </c>
      <c r="D106" s="49">
        <v>1.9470224841787402</v>
      </c>
      <c r="E106" s="49">
        <v>1.9951861940356261</v>
      </c>
      <c r="F106" s="49">
        <v>2.0495094934939528</v>
      </c>
      <c r="G106" s="49">
        <v>1.9795784078080532</v>
      </c>
      <c r="H106" s="49">
        <v>1.9983812227395132</v>
      </c>
      <c r="I106" s="49">
        <v>1.9725372288889016</v>
      </c>
      <c r="J106" s="49">
        <v>1.9470705206169905</v>
      </c>
      <c r="K106" s="62">
        <f t="shared" si="23"/>
        <v>1.9782855597915656</v>
      </c>
      <c r="L106" s="52">
        <f t="shared" si="18"/>
        <v>3.4006975770706382E-2</v>
      </c>
    </row>
    <row r="107" spans="1:12" x14ac:dyDescent="0.2">
      <c r="A107" s="1" t="s">
        <v>241</v>
      </c>
      <c r="B107" s="45">
        <v>3.586760161526521</v>
      </c>
      <c r="C107" s="49">
        <v>3.6282435444437047</v>
      </c>
      <c r="D107" s="49">
        <v>3.6405281437107497</v>
      </c>
      <c r="E107" s="49">
        <v>3.6380086142025787</v>
      </c>
      <c r="F107" s="49">
        <v>3.5959174576872632</v>
      </c>
      <c r="G107" s="49">
        <v>3.5270048100878233</v>
      </c>
      <c r="H107" s="49">
        <v>3.6027974950640216</v>
      </c>
      <c r="I107" s="49">
        <v>3.6244260619278048</v>
      </c>
      <c r="J107" s="49">
        <v>3.8437290053900837</v>
      </c>
      <c r="K107" s="62">
        <f t="shared" si="23"/>
        <v>3.6319350326711719</v>
      </c>
      <c r="L107" s="52">
        <f t="shared" si="18"/>
        <v>8.6771835117184656E-2</v>
      </c>
    </row>
    <row r="108" spans="1:12" x14ac:dyDescent="0.2">
      <c r="A108" s="1" t="s">
        <v>242</v>
      </c>
      <c r="B108" s="45">
        <v>0.10691241926471294</v>
      </c>
      <c r="C108" s="49">
        <v>8.919681442132904E-2</v>
      </c>
      <c r="D108" s="49">
        <v>0.10351808004226561</v>
      </c>
      <c r="E108" s="49">
        <v>8.5559466542615883E-2</v>
      </c>
      <c r="F108" s="49">
        <v>8.9644528438816762E-2</v>
      </c>
      <c r="G108" s="49">
        <v>0.10696882570626068</v>
      </c>
      <c r="H108" s="49">
        <v>6.4362923887461357E-2</v>
      </c>
      <c r="I108" s="49">
        <v>0.12891631781381196</v>
      </c>
      <c r="J108" s="49">
        <v>8.5236252883499255E-3</v>
      </c>
      <c r="K108" s="62">
        <f t="shared" si="23"/>
        <v>8.7067000156180463E-2</v>
      </c>
      <c r="L108" s="52">
        <f t="shared" si="18"/>
        <v>3.4478101693210778E-2</v>
      </c>
    </row>
    <row r="109" spans="1:12" x14ac:dyDescent="0.2">
      <c r="A109" s="1" t="s">
        <v>243</v>
      </c>
      <c r="B109" s="45">
        <v>4.6619582160147263E-2</v>
      </c>
      <c r="C109" s="49">
        <v>3.1046959801976397E-2</v>
      </c>
      <c r="D109" s="49">
        <v>2.8965981761270344E-2</v>
      </c>
      <c r="E109" s="49">
        <v>6.6456628039216703E-2</v>
      </c>
      <c r="F109" s="49">
        <v>4.4023258344603668E-2</v>
      </c>
      <c r="G109" s="49">
        <v>4.866757007979787E-2</v>
      </c>
      <c r="H109" s="49">
        <v>4.9230181607354047E-2</v>
      </c>
      <c r="I109" s="49">
        <v>3.0462583461421583E-2</v>
      </c>
      <c r="J109" s="49">
        <v>4.7368009345130038E-2</v>
      </c>
      <c r="K109" s="62">
        <f t="shared" si="23"/>
        <v>4.3648972733435321E-2</v>
      </c>
      <c r="L109" s="52">
        <f t="shared" si="18"/>
        <v>1.1977077124745971E-2</v>
      </c>
    </row>
    <row r="110" spans="1:12" x14ac:dyDescent="0.2">
      <c r="A110" s="1" t="s">
        <v>244</v>
      </c>
      <c r="B110" s="45">
        <v>6.4094338558779683E-3</v>
      </c>
      <c r="C110" s="49">
        <v>9.2212650246372499E-3</v>
      </c>
      <c r="D110" s="49">
        <v>6.338711280660457E-3</v>
      </c>
      <c r="E110" s="49">
        <v>4.2184882176735852E-3</v>
      </c>
      <c r="F110" s="49">
        <v>5.1531070863945509E-3</v>
      </c>
      <c r="G110" s="49">
        <v>1.1357612240988912E-2</v>
      </c>
      <c r="H110" s="49">
        <v>1.2675668273402859E-2</v>
      </c>
      <c r="I110" s="49">
        <v>8.9041511534075791E-3</v>
      </c>
      <c r="J110" s="49">
        <v>0</v>
      </c>
      <c r="K110" s="62">
        <f t="shared" si="23"/>
        <v>7.1420485703381281E-3</v>
      </c>
      <c r="L110" s="52">
        <f t="shared" si="18"/>
        <v>3.8812706830474364E-3</v>
      </c>
    </row>
    <row r="111" spans="1:12" x14ac:dyDescent="0.2">
      <c r="A111" s="1" t="s">
        <v>245</v>
      </c>
      <c r="B111" s="45">
        <v>0</v>
      </c>
      <c r="C111" s="49">
        <v>1.2996037535990838E-3</v>
      </c>
      <c r="D111" s="49">
        <v>0</v>
      </c>
      <c r="E111" s="49">
        <v>0</v>
      </c>
      <c r="F111" s="49">
        <v>0</v>
      </c>
      <c r="G111" s="49">
        <v>0</v>
      </c>
      <c r="H111" s="49">
        <v>0</v>
      </c>
      <c r="I111" s="49">
        <v>0</v>
      </c>
      <c r="J111" s="49">
        <v>0</v>
      </c>
      <c r="K111" s="62">
        <f t="shared" si="23"/>
        <v>1.4440041706656486E-4</v>
      </c>
      <c r="L111" s="52">
        <f t="shared" si="18"/>
        <v>4.3320125119969459E-4</v>
      </c>
    </row>
    <row r="112" spans="1:12" x14ac:dyDescent="0.2">
      <c r="A112" s="1" t="s">
        <v>125</v>
      </c>
      <c r="B112" s="45">
        <v>0.31072350978937385</v>
      </c>
      <c r="C112" s="49">
        <v>0.26758169036723189</v>
      </c>
      <c r="D112" s="49">
        <v>0.25279567509593126</v>
      </c>
      <c r="E112" s="49">
        <v>0.25621686195843224</v>
      </c>
      <c r="F112" s="49">
        <v>0.3243525678705711</v>
      </c>
      <c r="G112" s="49">
        <v>0.35926356837735846</v>
      </c>
      <c r="H112" s="49">
        <v>0.30698187297874985</v>
      </c>
      <c r="I112" s="49">
        <v>0.25881798848071941</v>
      </c>
      <c r="J112" s="49">
        <v>9.691208440955025E-2</v>
      </c>
      <c r="K112" s="62">
        <f t="shared" si="23"/>
        <v>0.27040509103643534</v>
      </c>
      <c r="L112" s="52">
        <f t="shared" si="18"/>
        <v>7.4601481536609962E-2</v>
      </c>
    </row>
    <row r="113" spans="1:12" x14ac:dyDescent="0.2">
      <c r="A113" s="1" t="s">
        <v>246</v>
      </c>
      <c r="B113" s="45">
        <v>0.17396017858544971</v>
      </c>
      <c r="C113" s="49">
        <v>0.17354096594074406</v>
      </c>
      <c r="D113" s="49">
        <v>0.17522820678285012</v>
      </c>
      <c r="E113" s="49">
        <v>0.16322855427900121</v>
      </c>
      <c r="F113" s="49">
        <v>0.17620820577855542</v>
      </c>
      <c r="G113" s="49">
        <v>0.14640328793396937</v>
      </c>
      <c r="H113" s="49">
        <v>0.16101715743037098</v>
      </c>
      <c r="I113" s="49">
        <v>0.18578188149195859</v>
      </c>
      <c r="J113" s="49">
        <v>0.16419006985082993</v>
      </c>
      <c r="K113" s="62">
        <f t="shared" si="23"/>
        <v>0.16883983423041435</v>
      </c>
      <c r="L113" s="52">
        <f t="shared" si="18"/>
        <v>1.1446371628893025E-2</v>
      </c>
    </row>
    <row r="114" spans="1:12" x14ac:dyDescent="0.2">
      <c r="A114" s="1" t="s">
        <v>247</v>
      </c>
      <c r="B114" s="45">
        <v>1.7864644068670184</v>
      </c>
      <c r="C114" s="49">
        <v>1.8114933453157085</v>
      </c>
      <c r="D114" s="49">
        <v>1.8039674874810796</v>
      </c>
      <c r="E114" s="49">
        <v>1.8285437515947591</v>
      </c>
      <c r="F114" s="49">
        <v>1.8270539429279549</v>
      </c>
      <c r="G114" s="49">
        <v>1.8308743237119864</v>
      </c>
      <c r="H114" s="49">
        <v>1.8439267051219748</v>
      </c>
      <c r="I114" s="49">
        <v>1.7957050922447628</v>
      </c>
      <c r="J114" s="49">
        <v>1.8447652558359722</v>
      </c>
      <c r="K114" s="62">
        <f t="shared" si="23"/>
        <v>1.8191993679001353</v>
      </c>
      <c r="L114" s="52">
        <f t="shared" si="18"/>
        <v>2.0812628102673127E-2</v>
      </c>
    </row>
    <row r="115" spans="1:12" x14ac:dyDescent="0.2">
      <c r="A115" s="1" t="s">
        <v>130</v>
      </c>
      <c r="B115" s="45">
        <v>1.2938452746359302E-2</v>
      </c>
      <c r="C115" s="49">
        <v>1.6266513278709996E-2</v>
      </c>
      <c r="D115" s="49">
        <v>1.9727964649355573E-2</v>
      </c>
      <c r="E115" s="49">
        <v>1.7016468501295352E-2</v>
      </c>
      <c r="F115" s="49">
        <v>1.4304203578747282E-2</v>
      </c>
      <c r="G115" s="49">
        <v>1.4179128003015243E-2</v>
      </c>
      <c r="H115" s="49">
        <v>1.7427676652914871E-2</v>
      </c>
      <c r="I115" s="49">
        <v>1.5231260386734724E-2</v>
      </c>
      <c r="J115" s="49">
        <v>1.6185885495403902E-2</v>
      </c>
      <c r="K115" s="62">
        <f t="shared" si="23"/>
        <v>1.5919728143615138E-2</v>
      </c>
      <c r="L115" s="52">
        <f t="shared" si="18"/>
        <v>2.0362991057322178E-3</v>
      </c>
    </row>
    <row r="116" spans="1:12" x14ac:dyDescent="0.2">
      <c r="A116" s="1" t="s">
        <v>121</v>
      </c>
      <c r="B116" s="45">
        <v>0</v>
      </c>
      <c r="C116" s="49">
        <v>0</v>
      </c>
      <c r="D116" s="49">
        <v>1.4082016765274055E-3</v>
      </c>
      <c r="E116" s="49">
        <v>2.1114895780796985E-3</v>
      </c>
      <c r="F116" s="49">
        <v>1.4456483957513222E-3</v>
      </c>
      <c r="G116" s="49">
        <v>2.5032121532606299E-4</v>
      </c>
      <c r="H116" s="49">
        <v>4.234419511483273E-3</v>
      </c>
      <c r="I116" s="49">
        <v>3.0061877824173972E-4</v>
      </c>
      <c r="J116" s="49">
        <v>0</v>
      </c>
      <c r="K116" s="62">
        <f t="shared" si="23"/>
        <v>1.0834110172677222E-3</v>
      </c>
      <c r="L116" s="52">
        <f t="shared" si="18"/>
        <v>1.4164500323485883E-3</v>
      </c>
    </row>
    <row r="117" spans="1:12" x14ac:dyDescent="0.2">
      <c r="A117" s="1" t="s">
        <v>248</v>
      </c>
      <c r="B117" s="45">
        <v>3.6942850093999211</v>
      </c>
      <c r="C117" s="49">
        <v>3.7377689161018361</v>
      </c>
      <c r="D117" s="49">
        <v>3.7526675144038224</v>
      </c>
      <c r="E117" s="49">
        <v>3.7492129700413401</v>
      </c>
      <c r="F117" s="49">
        <v>3.6806007795439344</v>
      </c>
      <c r="G117" s="49">
        <v>3.645525456782543</v>
      </c>
      <c r="H117" s="49">
        <v>3.69806832084224</v>
      </c>
      <c r="I117" s="49">
        <v>3.7465719515671068</v>
      </c>
      <c r="J117" s="49">
        <v>3.9095198454044464</v>
      </c>
      <c r="K117" s="62">
        <f t="shared" si="23"/>
        <v>3.7349134182319101</v>
      </c>
      <c r="L117" s="52">
        <f t="shared" si="18"/>
        <v>7.5082840890579816E-2</v>
      </c>
    </row>
    <row r="118" spans="1:12" x14ac:dyDescent="0.2">
      <c r="A118" s="1" t="s">
        <v>112</v>
      </c>
      <c r="B118" s="45">
        <v>0.30571499060007878</v>
      </c>
      <c r="C118" s="49">
        <v>0.26223108389816402</v>
      </c>
      <c r="D118" s="49">
        <v>0.24733248559617768</v>
      </c>
      <c r="E118" s="49">
        <v>0.25078702995865998</v>
      </c>
      <c r="F118" s="49">
        <v>0.3193992204560655</v>
      </c>
      <c r="G118" s="49">
        <v>0.35447454321745692</v>
      </c>
      <c r="H118" s="49">
        <v>0.30193167915776004</v>
      </c>
      <c r="I118" s="49">
        <v>0.25342804843289307</v>
      </c>
      <c r="J118" s="49">
        <v>9.0480154595553808E-2</v>
      </c>
      <c r="K118" s="62">
        <f t="shared" si="23"/>
        <v>0.26508658176808997</v>
      </c>
      <c r="L118" s="52">
        <f t="shared" si="18"/>
        <v>7.5082840890579886E-2</v>
      </c>
    </row>
    <row r="119" spans="1:12" x14ac:dyDescent="0.2">
      <c r="A119" s="31" t="s">
        <v>249</v>
      </c>
      <c r="B119" s="44">
        <v>18.030788144795462</v>
      </c>
      <c r="C119" s="48">
        <v>18.027890702347644</v>
      </c>
      <c r="D119" s="48">
        <v>18.032478452480692</v>
      </c>
      <c r="E119" s="48">
        <v>18.061360322913654</v>
      </c>
      <c r="F119" s="48">
        <v>18.078591000915864</v>
      </c>
      <c r="G119" s="48">
        <v>18.046133508810005</v>
      </c>
      <c r="H119" s="48">
        <v>18.062654100527734</v>
      </c>
      <c r="I119" s="48">
        <v>18.048545955738867</v>
      </c>
      <c r="J119" s="48">
        <v>18.021945593214546</v>
      </c>
      <c r="K119" s="63">
        <f t="shared" si="23"/>
        <v>18.045598642416053</v>
      </c>
      <c r="L119" s="53">
        <f t="shared" si="18"/>
        <v>1.9043751542417841E-2</v>
      </c>
    </row>
    <row r="120" spans="1:12" x14ac:dyDescent="0.2">
      <c r="A120" s="1" t="s">
        <v>250</v>
      </c>
      <c r="B120" s="49">
        <f t="shared" ref="B120:J120" si="24">B110-B112</f>
        <v>-0.30431407593349591</v>
      </c>
      <c r="C120" s="49">
        <f t="shared" si="24"/>
        <v>-0.25836042534259462</v>
      </c>
      <c r="D120" s="49">
        <f t="shared" si="24"/>
        <v>-0.2464569638152708</v>
      </c>
      <c r="E120" s="49">
        <f t="shared" si="24"/>
        <v>-0.25199837374075867</v>
      </c>
      <c r="F120" s="49">
        <f t="shared" si="24"/>
        <v>-0.31919946078417655</v>
      </c>
      <c r="G120" s="49">
        <f t="shared" si="24"/>
        <v>-0.34790595613636954</v>
      </c>
      <c r="H120" s="49">
        <f t="shared" si="24"/>
        <v>-0.29430620470534696</v>
      </c>
      <c r="I120" s="49">
        <f t="shared" si="24"/>
        <v>-0.24991383732731182</v>
      </c>
      <c r="J120" s="49">
        <f t="shared" si="24"/>
        <v>-9.691208440955025E-2</v>
      </c>
      <c r="K120" s="63">
        <f t="shared" ref="K120:K121" si="25">AVERAGE(B120:J120)</f>
        <v>-0.26326304246609722</v>
      </c>
      <c r="L120" s="40"/>
    </row>
    <row r="121" spans="1:12" x14ac:dyDescent="0.2">
      <c r="A121" s="1" t="s">
        <v>251</v>
      </c>
      <c r="B121" s="45">
        <f t="shared" ref="B121:J121" si="26">(B108+B109+B105)-B107</f>
        <v>-3.433228160101661</v>
      </c>
      <c r="C121" s="45">
        <f t="shared" si="26"/>
        <v>-3.5079997702203993</v>
      </c>
      <c r="D121" s="45">
        <f t="shared" si="26"/>
        <v>-3.5080440819072138</v>
      </c>
      <c r="E121" s="45">
        <f t="shared" si="26"/>
        <v>-3.485992519620746</v>
      </c>
      <c r="F121" s="45">
        <f t="shared" si="26"/>
        <v>-3.4617615900966405</v>
      </c>
      <c r="G121" s="45">
        <f t="shared" si="26"/>
        <v>-3.3702043528482846</v>
      </c>
      <c r="H121" s="45">
        <f t="shared" si="26"/>
        <v>-3.4892043895692062</v>
      </c>
      <c r="I121" s="45">
        <f t="shared" si="26"/>
        <v>-3.4650471606525715</v>
      </c>
      <c r="J121" s="45">
        <f t="shared" si="26"/>
        <v>-3.7875657131573748</v>
      </c>
      <c r="K121" s="62">
        <f t="shared" si="25"/>
        <v>-3.5010053042415659</v>
      </c>
      <c r="L121" s="41"/>
    </row>
    <row r="123" spans="1:12" x14ac:dyDescent="0.2">
      <c r="A123" s="29" t="s">
        <v>393</v>
      </c>
    </row>
    <row r="124" spans="1:12" x14ac:dyDescent="0.2">
      <c r="A124" s="1" t="s">
        <v>253</v>
      </c>
      <c r="B124" s="50" t="s">
        <v>201</v>
      </c>
      <c r="C124" s="50" t="s">
        <v>202</v>
      </c>
      <c r="D124" s="50" t="s">
        <v>203</v>
      </c>
      <c r="E124" s="50" t="s">
        <v>204</v>
      </c>
      <c r="F124" s="50" t="s">
        <v>205</v>
      </c>
      <c r="G124" s="50" t="s">
        <v>206</v>
      </c>
      <c r="H124" s="50" t="s">
        <v>207</v>
      </c>
      <c r="I124" s="50" t="s">
        <v>208</v>
      </c>
      <c r="J124" s="58" t="s">
        <v>252</v>
      </c>
      <c r="K124" s="30" t="s">
        <v>256</v>
      </c>
    </row>
    <row r="125" spans="1:12" x14ac:dyDescent="0.2">
      <c r="A125" s="31" t="s">
        <v>255</v>
      </c>
      <c r="B125" s="51"/>
      <c r="C125" s="51"/>
      <c r="D125" s="51"/>
      <c r="E125" s="51"/>
      <c r="F125" s="51"/>
      <c r="G125" s="51"/>
      <c r="H125" s="51"/>
      <c r="I125" s="51"/>
      <c r="J125" s="66"/>
      <c r="K125" s="47"/>
    </row>
    <row r="126" spans="1:12" ht="14.25" x14ac:dyDescent="0.2">
      <c r="A126" s="1" t="s">
        <v>257</v>
      </c>
      <c r="B126" s="33">
        <v>45.893599999999999</v>
      </c>
      <c r="C126" s="33">
        <v>45.395099999999999</v>
      </c>
      <c r="D126" s="33">
        <v>45.444499999999998</v>
      </c>
      <c r="E126" s="33">
        <v>45.016300000000001</v>
      </c>
      <c r="F126" s="33">
        <v>42.859900000000003</v>
      </c>
      <c r="G126" s="33">
        <v>45.090600000000002</v>
      </c>
      <c r="H126" s="33">
        <v>45.4238</v>
      </c>
      <c r="I126" s="33">
        <v>46.168999999999997</v>
      </c>
      <c r="J126" s="60">
        <f>AVERAGE(B126:I126)</f>
        <v>45.161600000000007</v>
      </c>
      <c r="K126" s="33">
        <f>STDEV(B126:I126)</f>
        <v>1.0055530276562086</v>
      </c>
    </row>
    <row r="127" spans="1:12" ht="14.25" x14ac:dyDescent="0.2">
      <c r="A127" s="1" t="s">
        <v>258</v>
      </c>
      <c r="B127" s="41">
        <v>0.1012</v>
      </c>
      <c r="C127" s="41">
        <v>6.3E-3</v>
      </c>
      <c r="D127" s="41">
        <v>6.3E-3</v>
      </c>
      <c r="E127" s="41">
        <v>1.52E-2</v>
      </c>
      <c r="F127" s="41">
        <v>1.0800000000000001E-2</v>
      </c>
      <c r="G127" s="41">
        <v>9.4000000000000004E-3</v>
      </c>
      <c r="H127" s="41">
        <v>0</v>
      </c>
      <c r="I127" s="41">
        <v>0.124</v>
      </c>
      <c r="J127" s="60">
        <f>AVERAGE(B127:I127)</f>
        <v>3.415E-2</v>
      </c>
      <c r="K127" s="33">
        <f>STDEV(B127:I127)</f>
        <v>4.8994285381052355E-2</v>
      </c>
    </row>
    <row r="128" spans="1:12" ht="14.25" x14ac:dyDescent="0.2">
      <c r="A128" s="1" t="s">
        <v>259</v>
      </c>
      <c r="B128" s="41">
        <v>35.685000000000002</v>
      </c>
      <c r="C128" s="41">
        <v>36.749400000000001</v>
      </c>
      <c r="D128" s="41">
        <v>36.0916</v>
      </c>
      <c r="E128" s="41">
        <v>36.214799999999997</v>
      </c>
      <c r="F128" s="41">
        <v>35.130099999999999</v>
      </c>
      <c r="G128" s="41">
        <v>36.448999999999998</v>
      </c>
      <c r="H128" s="41">
        <v>36.372399999999999</v>
      </c>
      <c r="I128" s="41">
        <v>34.1158</v>
      </c>
      <c r="J128" s="60">
        <f>AVERAGE(B128:I128)</f>
        <v>35.851012500000003</v>
      </c>
      <c r="K128" s="33">
        <f t="shared" ref="K128:K158" si="27">STDEV(B128:I128)</f>
        <v>0.86064719574034154</v>
      </c>
    </row>
    <row r="129" spans="1:11" x14ac:dyDescent="0.2">
      <c r="A129" s="1" t="s">
        <v>235</v>
      </c>
      <c r="B129" s="41">
        <v>0.52110000000000001</v>
      </c>
      <c r="C129" s="41">
        <v>9.5699999999999993E-2</v>
      </c>
      <c r="D129" s="41">
        <v>5.9499999999999997E-2</v>
      </c>
      <c r="E129" s="41">
        <v>7.6499999999999999E-2</v>
      </c>
      <c r="F129" s="41">
        <v>0.1016</v>
      </c>
      <c r="G129" s="41">
        <v>8.1299999999999997E-2</v>
      </c>
      <c r="H129" s="41">
        <v>2.6499999999999999E-2</v>
      </c>
      <c r="I129" s="41">
        <v>0.66080000000000005</v>
      </c>
      <c r="J129" s="60">
        <f>AVERAGE(B129:I129)</f>
        <v>0.20287500000000003</v>
      </c>
      <c r="K129" s="33">
        <f t="shared" si="27"/>
        <v>0.2435221359841559</v>
      </c>
    </row>
    <row r="130" spans="1:11" x14ac:dyDescent="0.2">
      <c r="A130" s="1" t="s">
        <v>105</v>
      </c>
      <c r="B130" s="41">
        <v>0.2868</v>
      </c>
      <c r="C130" s="41">
        <v>0.42680000000000001</v>
      </c>
      <c r="D130" s="41">
        <v>0.53129999999999999</v>
      </c>
      <c r="E130" s="41">
        <v>0.4592</v>
      </c>
      <c r="F130" s="41">
        <v>0.44440000000000002</v>
      </c>
      <c r="G130" s="41">
        <v>0.39889999999999998</v>
      </c>
      <c r="H130" s="41">
        <v>0.43280000000000002</v>
      </c>
      <c r="I130" s="41">
        <v>0.43059999999999998</v>
      </c>
      <c r="J130" s="60">
        <f t="shared" ref="J130:J157" si="28">AVERAGE(B130:I130)</f>
        <v>0.42634999999999995</v>
      </c>
      <c r="K130" s="33">
        <f t="shared" si="27"/>
        <v>6.8355164921376943E-2</v>
      </c>
    </row>
    <row r="131" spans="1:11" x14ac:dyDescent="0.2">
      <c r="A131" s="1" t="s">
        <v>106</v>
      </c>
      <c r="B131" s="41">
        <v>0.28960000000000002</v>
      </c>
      <c r="C131" s="41">
        <v>1.1299999999999999E-2</v>
      </c>
      <c r="D131" s="41">
        <v>0</v>
      </c>
      <c r="E131" s="41">
        <v>0</v>
      </c>
      <c r="F131" s="41">
        <v>0</v>
      </c>
      <c r="G131" s="41">
        <v>9.7000000000000003E-3</v>
      </c>
      <c r="H131" s="41">
        <v>0</v>
      </c>
      <c r="I131" s="41">
        <v>0.55689999999999995</v>
      </c>
      <c r="J131" s="60">
        <f t="shared" si="28"/>
        <v>0.10843749999999999</v>
      </c>
      <c r="K131" s="33">
        <f t="shared" si="27"/>
        <v>0.20707418227361352</v>
      </c>
    </row>
    <row r="132" spans="1:11" x14ac:dyDescent="0.2">
      <c r="A132" s="1" t="s">
        <v>108</v>
      </c>
      <c r="B132" s="41">
        <v>0</v>
      </c>
      <c r="C132" s="41">
        <v>0</v>
      </c>
      <c r="D132" s="41">
        <v>0</v>
      </c>
      <c r="E132" s="41">
        <v>0</v>
      </c>
      <c r="F132" s="41">
        <v>6.0000000000000001E-3</v>
      </c>
      <c r="G132" s="41">
        <v>0</v>
      </c>
      <c r="H132" s="41">
        <v>0</v>
      </c>
      <c r="I132" s="41">
        <v>2E-3</v>
      </c>
      <c r="J132" s="60">
        <f t="shared" si="28"/>
        <v>1E-3</v>
      </c>
      <c r="K132" s="33">
        <f t="shared" si="27"/>
        <v>2.1380899352993954E-3</v>
      </c>
    </row>
    <row r="133" spans="1:11" ht="14.25" x14ac:dyDescent="0.2">
      <c r="A133" s="1" t="s">
        <v>260</v>
      </c>
      <c r="B133" s="41">
        <v>0.29389999999999999</v>
      </c>
      <c r="C133" s="41">
        <v>0.53669999999999995</v>
      </c>
      <c r="D133" s="41">
        <v>0.62760000000000005</v>
      </c>
      <c r="E133" s="41">
        <v>0.6845</v>
      </c>
      <c r="F133" s="41">
        <v>0.65200000000000002</v>
      </c>
      <c r="G133" s="41">
        <v>0.7419</v>
      </c>
      <c r="H133" s="41">
        <v>0.64039999999999997</v>
      </c>
      <c r="I133" s="41">
        <v>0.31759999999999999</v>
      </c>
      <c r="J133" s="60">
        <f t="shared" si="28"/>
        <v>0.56182499999999991</v>
      </c>
      <c r="K133" s="33">
        <f t="shared" si="27"/>
        <v>0.16825533105542767</v>
      </c>
    </row>
    <row r="134" spans="1:11" ht="14.25" x14ac:dyDescent="0.2">
      <c r="A134" s="1" t="s">
        <v>261</v>
      </c>
      <c r="B134" s="41">
        <v>11.264799999999999</v>
      </c>
      <c r="C134" s="41">
        <v>11.0946</v>
      </c>
      <c r="D134" s="41">
        <v>10.7691</v>
      </c>
      <c r="E134" s="41">
        <v>10.6549</v>
      </c>
      <c r="F134" s="41">
        <v>10.003299999999999</v>
      </c>
      <c r="G134" s="41">
        <v>10.4991</v>
      </c>
      <c r="H134" s="41">
        <v>10.8271</v>
      </c>
      <c r="I134" s="41">
        <v>11.2934</v>
      </c>
      <c r="J134" s="60">
        <f t="shared" si="28"/>
        <v>10.8007875</v>
      </c>
      <c r="K134" s="33">
        <f t="shared" si="27"/>
        <v>0.42999696489792644</v>
      </c>
    </row>
    <row r="135" spans="1:11" x14ac:dyDescent="0.2">
      <c r="A135" s="1" t="s">
        <v>236</v>
      </c>
      <c r="B135" s="41">
        <v>6.9800000000000001E-2</v>
      </c>
      <c r="C135" s="41">
        <v>8.4699999999999998E-2</v>
      </c>
      <c r="D135" s="41">
        <v>0.2162</v>
      </c>
      <c r="E135" s="41">
        <v>0.53159999999999996</v>
      </c>
      <c r="F135" s="41">
        <v>0.4446</v>
      </c>
      <c r="G135" s="41">
        <v>0.59799999999999998</v>
      </c>
      <c r="H135" s="41">
        <v>0.61260000000000003</v>
      </c>
      <c r="I135" s="41">
        <v>0.52059999999999995</v>
      </c>
      <c r="J135" s="60">
        <f t="shared" si="28"/>
        <v>0.38476250000000001</v>
      </c>
      <c r="K135" s="33">
        <f t="shared" si="27"/>
        <v>0.22634548774258467</v>
      </c>
    </row>
    <row r="136" spans="1:11" ht="14.25" x14ac:dyDescent="0.2">
      <c r="A136" s="1" t="s">
        <v>262</v>
      </c>
      <c r="B136" s="41">
        <v>0</v>
      </c>
      <c r="C136" s="41">
        <v>0</v>
      </c>
      <c r="D136" s="41">
        <v>2.1000000000000001E-2</v>
      </c>
      <c r="E136" s="41">
        <v>4.8899999999999999E-2</v>
      </c>
      <c r="F136" s="41">
        <v>1.6999999999999999E-3</v>
      </c>
      <c r="G136" s="41">
        <v>1.0500000000000001E-2</v>
      </c>
      <c r="H136" s="41">
        <v>1.7500000000000002E-2</v>
      </c>
      <c r="I136" s="41">
        <v>0</v>
      </c>
      <c r="J136" s="60">
        <f t="shared" si="28"/>
        <v>1.2449999999999999E-2</v>
      </c>
      <c r="K136" s="33">
        <f t="shared" si="27"/>
        <v>1.6951948897651017E-2</v>
      </c>
    </row>
    <row r="137" spans="1:11" ht="14.25" x14ac:dyDescent="0.2">
      <c r="A137" s="1" t="s">
        <v>263</v>
      </c>
      <c r="B137" s="41">
        <v>0.21820000000000001</v>
      </c>
      <c r="C137" s="41">
        <v>0.20569999999999999</v>
      </c>
      <c r="D137" s="41">
        <v>0.2291</v>
      </c>
      <c r="E137" s="41">
        <v>0.25869999999999999</v>
      </c>
      <c r="F137" s="41">
        <v>0.2407</v>
      </c>
      <c r="G137" s="41">
        <v>0.22059999999999999</v>
      </c>
      <c r="H137" s="41">
        <v>0.2263</v>
      </c>
      <c r="I137" s="41">
        <v>0.25800000000000001</v>
      </c>
      <c r="J137" s="60">
        <f t="shared" si="28"/>
        <v>0.23216249999999997</v>
      </c>
      <c r="K137" s="33">
        <f t="shared" si="27"/>
        <v>1.8963720061512947E-2</v>
      </c>
    </row>
    <row r="138" spans="1:11" ht="14.25" x14ac:dyDescent="0.2">
      <c r="A138" s="1" t="s">
        <v>264</v>
      </c>
      <c r="B138" s="41">
        <v>0.114</v>
      </c>
      <c r="C138" s="41">
        <v>1.77E-2</v>
      </c>
      <c r="D138" s="41">
        <v>2.7400000000000001E-2</v>
      </c>
      <c r="E138" s="41">
        <v>1.15E-2</v>
      </c>
      <c r="F138" s="41">
        <v>4.0599999999999997E-2</v>
      </c>
      <c r="G138" s="41">
        <v>0</v>
      </c>
      <c r="H138" s="41">
        <v>4.3299999999999998E-2</v>
      </c>
      <c r="I138" s="41">
        <v>0.17480000000000001</v>
      </c>
      <c r="J138" s="60">
        <f t="shared" si="28"/>
        <v>5.3662500000000002E-2</v>
      </c>
      <c r="K138" s="33">
        <f t="shared" si="27"/>
        <v>6.0039604488561195E-2</v>
      </c>
    </row>
    <row r="139" spans="1:11" ht="14.25" x14ac:dyDescent="0.2">
      <c r="A139" s="1" t="s">
        <v>383</v>
      </c>
      <c r="B139" s="41">
        <v>6.7583600000000008E-2</v>
      </c>
      <c r="C139" s="41">
        <v>7.9235399999999998E-2</v>
      </c>
      <c r="D139" s="41">
        <v>0.18206840000000002</v>
      </c>
      <c r="E139" s="41">
        <v>0.42871120000000001</v>
      </c>
      <c r="F139" s="41">
        <v>0.36067720000000003</v>
      </c>
      <c r="G139" s="41">
        <v>0.48063600000000001</v>
      </c>
      <c r="H139" s="41">
        <v>0.49205320000000008</v>
      </c>
      <c r="I139" s="41">
        <v>0.42010920000000002</v>
      </c>
      <c r="J139" s="60">
        <f t="shared" si="28"/>
        <v>0.31388427500000005</v>
      </c>
      <c r="K139" s="33">
        <f t="shared" si="27"/>
        <v>0.17700217141470123</v>
      </c>
    </row>
    <row r="140" spans="1:11" x14ac:dyDescent="0.2">
      <c r="A140" s="1" t="s">
        <v>237</v>
      </c>
      <c r="B140" s="40">
        <f t="shared" ref="B140:I140" si="29">B135*(16/38)</f>
        <v>2.9389473684210524E-2</v>
      </c>
      <c r="C140" s="40">
        <f t="shared" si="29"/>
        <v>3.5663157894736841E-2</v>
      </c>
      <c r="D140" s="40">
        <f t="shared" si="29"/>
        <v>9.1031578947368422E-2</v>
      </c>
      <c r="E140" s="40">
        <f t="shared" si="29"/>
        <v>0.22383157894736838</v>
      </c>
      <c r="F140" s="40">
        <f t="shared" si="29"/>
        <v>0.18719999999999998</v>
      </c>
      <c r="G140" s="40">
        <f t="shared" si="29"/>
        <v>0.25178947368421051</v>
      </c>
      <c r="H140" s="40">
        <f t="shared" si="29"/>
        <v>0.25793684210526313</v>
      </c>
      <c r="I140" s="40">
        <f t="shared" si="29"/>
        <v>0.21919999999999998</v>
      </c>
      <c r="J140" s="60">
        <f t="shared" si="28"/>
        <v>0.16200526315789474</v>
      </c>
      <c r="K140" s="33">
        <f t="shared" si="27"/>
        <v>9.5303363260035634E-2</v>
      </c>
    </row>
    <row r="141" spans="1:11" x14ac:dyDescent="0.2">
      <c r="A141" s="9" t="s">
        <v>115</v>
      </c>
      <c r="B141" s="40">
        <f t="shared" ref="B141:J141" si="30">(SUM(B126:B139))-B140</f>
        <v>94.776194126315787</v>
      </c>
      <c r="C141" s="40">
        <f t="shared" si="30"/>
        <v>94.667572242105265</v>
      </c>
      <c r="D141" s="40">
        <f t="shared" si="30"/>
        <v>94.114636821052642</v>
      </c>
      <c r="E141" s="40">
        <f t="shared" si="30"/>
        <v>94.17697962105261</v>
      </c>
      <c r="F141" s="40">
        <f t="shared" si="30"/>
        <v>90.109177199999991</v>
      </c>
      <c r="G141" s="40">
        <f t="shared" si="30"/>
        <v>94.337846526315786</v>
      </c>
      <c r="H141" s="40">
        <f t="shared" si="30"/>
        <v>94.856816357894729</v>
      </c>
      <c r="I141" s="110">
        <f t="shared" si="30"/>
        <v>94.824409199999991</v>
      </c>
      <c r="J141" s="40">
        <f t="shared" si="30"/>
        <v>93.982954011842111</v>
      </c>
      <c r="K141" s="107"/>
    </row>
    <row r="142" spans="1:11" x14ac:dyDescent="0.2">
      <c r="A142" s="9" t="s">
        <v>254</v>
      </c>
      <c r="B142" s="48"/>
      <c r="C142" s="48"/>
      <c r="D142" s="48"/>
      <c r="E142" s="48"/>
      <c r="F142" s="48"/>
      <c r="G142" s="48"/>
      <c r="H142" s="48"/>
      <c r="I142" s="48"/>
      <c r="J142" s="61"/>
      <c r="K142" s="107"/>
    </row>
    <row r="143" spans="1:11" x14ac:dyDescent="0.2">
      <c r="A143" s="1" t="s">
        <v>238</v>
      </c>
      <c r="B143" s="49">
        <v>6.1544888727794111</v>
      </c>
      <c r="C143" s="49">
        <v>6.0779099562397088</v>
      </c>
      <c r="D143" s="49">
        <v>6.1034714465371511</v>
      </c>
      <c r="E143" s="49">
        <v>6.0162377266555112</v>
      </c>
      <c r="F143" s="49">
        <v>5.9854960742996184</v>
      </c>
      <c r="G143" s="49">
        <v>5.9978511156988192</v>
      </c>
      <c r="H143" s="49">
        <v>6.0175678870420803</v>
      </c>
      <c r="I143" s="49">
        <v>6.1669422412571038</v>
      </c>
      <c r="J143" s="62">
        <f>AVERAGE(B143:I143)</f>
        <v>6.0649956650636749</v>
      </c>
      <c r="K143" s="52">
        <f t="shared" si="27"/>
        <v>7.1218586486886101E-2</v>
      </c>
    </row>
    <row r="144" spans="1:11" x14ac:dyDescent="0.2">
      <c r="A144" s="1" t="s">
        <v>239</v>
      </c>
      <c r="B144" s="49">
        <v>1.0207332101702561E-2</v>
      </c>
      <c r="C144" s="49">
        <v>6.3442122163304333E-4</v>
      </c>
      <c r="D144" s="49">
        <v>6.3639682598199418E-4</v>
      </c>
      <c r="E144" s="49">
        <v>1.5278849325033059E-3</v>
      </c>
      <c r="F144" s="49">
        <v>1.1343958267978882E-3</v>
      </c>
      <c r="G144" s="49">
        <v>9.4043630872726685E-4</v>
      </c>
      <c r="H144" s="49">
        <v>0</v>
      </c>
      <c r="I144" s="49">
        <v>1.2457559376705609E-2</v>
      </c>
      <c r="J144" s="62">
        <f>AVERAGE(B144:I144)</f>
        <v>3.4423033242564583E-3</v>
      </c>
      <c r="K144" s="52">
        <f t="shared" si="27"/>
        <v>4.9265750891796011E-3</v>
      </c>
    </row>
    <row r="145" spans="1:11" x14ac:dyDescent="0.2">
      <c r="A145" s="1" t="s">
        <v>240</v>
      </c>
      <c r="B145" s="49">
        <v>1.8455111272205889</v>
      </c>
      <c r="C145" s="49">
        <v>1.9220900437602912</v>
      </c>
      <c r="D145" s="49">
        <v>1.8965285534628489</v>
      </c>
      <c r="E145" s="49">
        <v>1.9837622733444888</v>
      </c>
      <c r="F145" s="49">
        <v>2.0145039257003816</v>
      </c>
      <c r="G145" s="49">
        <v>2.0021488843011808</v>
      </c>
      <c r="H145" s="49">
        <v>1.9824321129579197</v>
      </c>
      <c r="I145" s="49">
        <v>1.8330577587428962</v>
      </c>
      <c r="J145" s="62">
        <f t="shared" si="28"/>
        <v>1.9350043349363246</v>
      </c>
      <c r="K145" s="52">
        <f t="shared" si="27"/>
        <v>7.1218586486886101E-2</v>
      </c>
    </row>
    <row r="146" spans="1:11" x14ac:dyDescent="0.2">
      <c r="A146" s="1" t="s">
        <v>241</v>
      </c>
      <c r="B146" s="49">
        <v>3.7941844067977426</v>
      </c>
      <c r="C146" s="49">
        <v>3.8765430569061241</v>
      </c>
      <c r="D146" s="49">
        <v>3.8160451455501025</v>
      </c>
      <c r="E146" s="49">
        <v>3.7201308098811596</v>
      </c>
      <c r="F146" s="49">
        <v>3.7672349808773617</v>
      </c>
      <c r="G146" s="49">
        <v>3.7116556234782481</v>
      </c>
      <c r="H146" s="49">
        <v>3.6961457732222707</v>
      </c>
      <c r="I146" s="49">
        <v>3.5373228431064998</v>
      </c>
      <c r="J146" s="62">
        <f t="shared" si="28"/>
        <v>3.7399078299774384</v>
      </c>
      <c r="K146" s="52">
        <f t="shared" si="27"/>
        <v>0.10163232629786145</v>
      </c>
    </row>
    <row r="147" spans="1:11" x14ac:dyDescent="0.2">
      <c r="A147" s="1" t="s">
        <v>242</v>
      </c>
      <c r="B147" s="49">
        <v>5.8433794571583951E-2</v>
      </c>
      <c r="C147" s="49">
        <v>1.0714215416848031E-2</v>
      </c>
      <c r="D147" s="49">
        <v>6.6821420692067483E-3</v>
      </c>
      <c r="E147" s="49">
        <v>8.5490878321428515E-3</v>
      </c>
      <c r="F147" s="49">
        <v>1.1864402080327992E-2</v>
      </c>
      <c r="G147" s="49">
        <v>9.0428091255929169E-3</v>
      </c>
      <c r="H147" s="49">
        <v>2.9355302559216623E-3</v>
      </c>
      <c r="I147" s="49">
        <v>7.3806158019825138E-2</v>
      </c>
      <c r="J147" s="62">
        <f>AVERAGE(B147:I147)</f>
        <v>2.2753517421431162E-2</v>
      </c>
      <c r="K147" s="52">
        <f t="shared" si="27"/>
        <v>2.7212819925765321E-2</v>
      </c>
    </row>
    <row r="148" spans="1:11" x14ac:dyDescent="0.2">
      <c r="A148" s="1" t="s">
        <v>243</v>
      </c>
      <c r="B148" s="49">
        <v>3.2572999422750416E-2</v>
      </c>
      <c r="C148" s="49">
        <v>4.8395884906429917E-2</v>
      </c>
      <c r="D148" s="49">
        <v>6.0432998544491814E-2</v>
      </c>
      <c r="E148" s="49">
        <v>5.1975157202084024E-2</v>
      </c>
      <c r="F148" s="49">
        <v>5.2560778244613401E-2</v>
      </c>
      <c r="G148" s="49">
        <v>4.4937865800404264E-2</v>
      </c>
      <c r="H148" s="49">
        <v>4.8558305982049167E-2</v>
      </c>
      <c r="I148" s="49">
        <v>4.871157570694018E-2</v>
      </c>
      <c r="J148" s="62">
        <f t="shared" si="28"/>
        <v>4.8518195726220403E-2</v>
      </c>
      <c r="K148" s="52">
        <f t="shared" si="27"/>
        <v>7.9045881286214092E-3</v>
      </c>
    </row>
    <row r="149" spans="1:11" x14ac:dyDescent="0.2">
      <c r="A149" s="1" t="s">
        <v>244</v>
      </c>
      <c r="B149" s="49">
        <v>5.7897965095540009E-2</v>
      </c>
      <c r="C149" s="49">
        <v>2.2555299900734048E-3</v>
      </c>
      <c r="D149" s="49">
        <v>0</v>
      </c>
      <c r="E149" s="49">
        <v>0</v>
      </c>
      <c r="F149" s="49">
        <v>0</v>
      </c>
      <c r="G149" s="49">
        <v>1.9235623982603888E-3</v>
      </c>
      <c r="H149" s="49">
        <v>0</v>
      </c>
      <c r="I149" s="49">
        <v>0.11089743687924473</v>
      </c>
      <c r="J149" s="62">
        <f t="shared" si="28"/>
        <v>2.1621811795389818E-2</v>
      </c>
      <c r="K149" s="52">
        <f t="shared" si="27"/>
        <v>4.1264272706378294E-2</v>
      </c>
    </row>
    <row r="150" spans="1:11" x14ac:dyDescent="0.2">
      <c r="A150" s="1" t="s">
        <v>245</v>
      </c>
      <c r="B150" s="49">
        <v>0</v>
      </c>
      <c r="C150" s="49">
        <v>0</v>
      </c>
      <c r="D150" s="49">
        <v>0</v>
      </c>
      <c r="E150" s="49">
        <v>0</v>
      </c>
      <c r="F150" s="49">
        <v>8.9768127520818784E-4</v>
      </c>
      <c r="G150" s="49">
        <v>0</v>
      </c>
      <c r="H150" s="49">
        <v>0</v>
      </c>
      <c r="I150" s="49">
        <v>2.8620111908427015E-4</v>
      </c>
      <c r="J150" s="62">
        <f t="shared" si="28"/>
        <v>1.4798529928655723E-4</v>
      </c>
      <c r="K150" s="52">
        <f t="shared" si="27"/>
        <v>3.1904893533863863E-4</v>
      </c>
    </row>
    <row r="151" spans="1:11" x14ac:dyDescent="0.2">
      <c r="A151" s="1" t="s">
        <v>125</v>
      </c>
      <c r="B151" s="49">
        <v>3.6422513910869293E-2</v>
      </c>
      <c r="C151" s="49">
        <v>4.263372412650504E-2</v>
      </c>
      <c r="D151" s="49">
        <v>9.826953357227812E-2</v>
      </c>
      <c r="E151" s="49">
        <v>0.23025483217782017</v>
      </c>
      <c r="F151" s="49">
        <v>0.20242139697034342</v>
      </c>
      <c r="G151" s="49">
        <v>0.25692992776655027</v>
      </c>
      <c r="H151" s="49">
        <v>0.26196201800326324</v>
      </c>
      <c r="I151" s="49">
        <v>0.22551235303677816</v>
      </c>
      <c r="J151" s="62">
        <f t="shared" si="28"/>
        <v>0.16930078744555099</v>
      </c>
      <c r="K151" s="52">
        <f t="shared" si="27"/>
        <v>9.4856056261835228E-2</v>
      </c>
    </row>
    <row r="152" spans="1:11" x14ac:dyDescent="0.2">
      <c r="A152" s="1" t="s">
        <v>246</v>
      </c>
      <c r="B152" s="49">
        <v>7.6409577546584492E-2</v>
      </c>
      <c r="C152" s="49">
        <v>0.13931094161290272</v>
      </c>
      <c r="D152" s="49">
        <v>0.16341310059643205</v>
      </c>
      <c r="E152" s="49">
        <v>0.177352368411553</v>
      </c>
      <c r="F152" s="49">
        <v>0.17652447980916541</v>
      </c>
      <c r="G152" s="49">
        <v>0.19132132751089015</v>
      </c>
      <c r="H152" s="49">
        <v>0.16447398178092376</v>
      </c>
      <c r="I152" s="49">
        <v>8.2244763175522567E-2</v>
      </c>
      <c r="J152" s="62">
        <f t="shared" si="28"/>
        <v>0.14638131755549677</v>
      </c>
      <c r="K152" s="52">
        <f t="shared" si="27"/>
        <v>4.4020091309825503E-2</v>
      </c>
    </row>
    <row r="153" spans="1:11" x14ac:dyDescent="0.2">
      <c r="A153" s="1" t="s">
        <v>247</v>
      </c>
      <c r="B153" s="49">
        <v>1.926958524496196</v>
      </c>
      <c r="C153" s="49">
        <v>1.8948112320295667</v>
      </c>
      <c r="D153" s="49">
        <v>1.8449475084001399</v>
      </c>
      <c r="E153" s="49">
        <v>1.8164087580264248</v>
      </c>
      <c r="F153" s="49">
        <v>1.7819737707865067</v>
      </c>
      <c r="G153" s="49">
        <v>1.7814381798229224</v>
      </c>
      <c r="H153" s="49">
        <v>1.82961073724709</v>
      </c>
      <c r="I153" s="49">
        <v>1.9242129821695746</v>
      </c>
      <c r="J153" s="62">
        <f t="shared" si="28"/>
        <v>1.8500452116223027</v>
      </c>
      <c r="K153" s="52">
        <f t="shared" si="27"/>
        <v>5.8962607605784874E-2</v>
      </c>
    </row>
    <row r="154" spans="1:11" x14ac:dyDescent="0.2">
      <c r="A154" s="1" t="s">
        <v>130</v>
      </c>
      <c r="B154" s="49">
        <v>1.8812444394771453E-2</v>
      </c>
      <c r="C154" s="49">
        <v>1.7706396884436239E-2</v>
      </c>
      <c r="D154" s="49">
        <v>1.9782049997126194E-2</v>
      </c>
      <c r="E154" s="49">
        <v>2.2228094747573836E-2</v>
      </c>
      <c r="F154" s="49">
        <v>2.1611041903730359E-2</v>
      </c>
      <c r="G154" s="49">
        <v>1.8865390237644632E-2</v>
      </c>
      <c r="H154" s="49">
        <v>1.9274037858343352E-2</v>
      </c>
      <c r="I154" s="49">
        <v>2.2155917386984667E-2</v>
      </c>
      <c r="J154" s="62">
        <f t="shared" si="28"/>
        <v>2.0054421676326345E-2</v>
      </c>
      <c r="K154" s="52">
        <f t="shared" si="27"/>
        <v>1.720336942219158E-3</v>
      </c>
    </row>
    <row r="155" spans="1:11" x14ac:dyDescent="0.2">
      <c r="A155" s="1" t="s">
        <v>121</v>
      </c>
      <c r="B155" s="49">
        <v>6.5187398110099709E-3</v>
      </c>
      <c r="C155" s="49">
        <v>1.0105027083912271E-3</v>
      </c>
      <c r="D155" s="49">
        <v>1.5691522410227925E-3</v>
      </c>
      <c r="E155" s="49">
        <v>6.55347977613923E-4</v>
      </c>
      <c r="F155" s="49">
        <v>2.4176529643898884E-3</v>
      </c>
      <c r="G155" s="49">
        <v>0</v>
      </c>
      <c r="H155" s="49">
        <v>2.445931908579392E-3</v>
      </c>
      <c r="I155" s="49">
        <v>9.9558827215804769E-3</v>
      </c>
      <c r="J155" s="62">
        <f t="shared" si="28"/>
        <v>3.0716512915734588E-3</v>
      </c>
      <c r="K155" s="52">
        <f t="shared" si="27"/>
        <v>3.4199770350498253E-3</v>
      </c>
    </row>
    <row r="156" spans="1:11" x14ac:dyDescent="0.2">
      <c r="A156" s="1" t="s">
        <v>248</v>
      </c>
      <c r="B156" s="49">
        <v>3.9704013699593181</v>
      </c>
      <c r="C156" s="49">
        <v>3.9641404349165512</v>
      </c>
      <c r="D156" s="49">
        <v>3.9081820482628964</v>
      </c>
      <c r="E156" s="49">
        <v>3.7753447937192304</v>
      </c>
      <c r="F156" s="49">
        <v>3.8036663329366669</v>
      </c>
      <c r="G156" s="49">
        <v>3.7484715156775019</v>
      </c>
      <c r="H156" s="49">
        <v>3.7433797929915169</v>
      </c>
      <c r="I156" s="49">
        <v>3.7801128250120315</v>
      </c>
      <c r="J156" s="62">
        <f t="shared" si="28"/>
        <v>3.8367123891844646</v>
      </c>
      <c r="K156" s="52">
        <f t="shared" si="27"/>
        <v>9.5451949115113427E-2</v>
      </c>
    </row>
    <row r="157" spans="1:11" x14ac:dyDescent="0.2">
      <c r="A157" s="1" t="s">
        <v>112</v>
      </c>
      <c r="B157" s="49">
        <v>2.9598630040681941E-2</v>
      </c>
      <c r="C157" s="49">
        <v>3.5859565083448813E-2</v>
      </c>
      <c r="D157" s="49">
        <v>9.1817951737103526E-2</v>
      </c>
      <c r="E157" s="49">
        <v>0.22465520628076985</v>
      </c>
      <c r="F157" s="49">
        <v>0.19633366706333316</v>
      </c>
      <c r="G157" s="49">
        <v>0.25152848432249814</v>
      </c>
      <c r="H157" s="49">
        <v>0.25662020700848326</v>
      </c>
      <c r="I157" s="49">
        <v>0.21988717498796842</v>
      </c>
      <c r="J157" s="62">
        <f t="shared" si="28"/>
        <v>0.16328761081553589</v>
      </c>
      <c r="K157" s="52">
        <f t="shared" si="27"/>
        <v>9.5451949115113469E-2</v>
      </c>
    </row>
    <row r="158" spans="1:11" x14ac:dyDescent="0.2">
      <c r="A158" s="31" t="s">
        <v>249</v>
      </c>
      <c r="B158" s="48">
        <v>18.018418298148756</v>
      </c>
      <c r="C158" s="48">
        <v>18.03401590580291</v>
      </c>
      <c r="D158" s="48">
        <v>18.011778027796783</v>
      </c>
      <c r="E158" s="48">
        <v>18.029082341188875</v>
      </c>
      <c r="F158" s="48">
        <v>18.018640580738445</v>
      </c>
      <c r="G158" s="48">
        <v>18.017055122449243</v>
      </c>
      <c r="H158" s="48">
        <v>18.025406316258444</v>
      </c>
      <c r="I158" s="48">
        <v>18.047563672698743</v>
      </c>
      <c r="J158" s="65">
        <f>AVERAGE(B158:I158)</f>
        <v>18.02524503313527</v>
      </c>
      <c r="K158" s="53">
        <f t="shared" si="27"/>
        <v>1.1516812533548042E-2</v>
      </c>
    </row>
    <row r="159" spans="1:11" x14ac:dyDescent="0.2">
      <c r="A159" s="1" t="s">
        <v>250</v>
      </c>
      <c r="B159" s="49">
        <f t="shared" ref="B159:I159" si="31">B149-B151</f>
        <v>2.1475451184670716E-2</v>
      </c>
      <c r="C159" s="49">
        <f t="shared" si="31"/>
        <v>-4.0378194136431636E-2</v>
      </c>
      <c r="D159" s="49">
        <f t="shared" si="31"/>
        <v>-9.826953357227812E-2</v>
      </c>
      <c r="E159" s="49">
        <f t="shared" si="31"/>
        <v>-0.23025483217782017</v>
      </c>
      <c r="F159" s="49">
        <f t="shared" si="31"/>
        <v>-0.20242139697034342</v>
      </c>
      <c r="G159" s="49">
        <f t="shared" si="31"/>
        <v>-0.25500636536828986</v>
      </c>
      <c r="H159" s="49">
        <f t="shared" si="31"/>
        <v>-0.26196201800326324</v>
      </c>
      <c r="I159" s="49">
        <f t="shared" si="31"/>
        <v>-0.11461491615753343</v>
      </c>
      <c r="J159" s="62">
        <f>AVERAGE(B159:I159)</f>
        <v>-0.14767897565016114</v>
      </c>
      <c r="K159" s="52"/>
    </row>
    <row r="160" spans="1:11" x14ac:dyDescent="0.2">
      <c r="A160" s="1" t="s">
        <v>251</v>
      </c>
      <c r="B160" s="45">
        <f t="shared" ref="B160:I160" si="32">(B147+B148+B144)-B146</f>
        <v>-3.6929702807017057</v>
      </c>
      <c r="C160" s="45">
        <f t="shared" si="32"/>
        <v>-3.8167985353612131</v>
      </c>
      <c r="D160" s="45">
        <f t="shared" si="32"/>
        <v>-3.7482936081104219</v>
      </c>
      <c r="E160" s="45">
        <f t="shared" si="32"/>
        <v>-3.6580786799144294</v>
      </c>
      <c r="F160" s="45">
        <f t="shared" si="32"/>
        <v>-3.7016754047256226</v>
      </c>
      <c r="G160" s="45">
        <f t="shared" si="32"/>
        <v>-3.6567345122435237</v>
      </c>
      <c r="H160" s="45">
        <f t="shared" si="32"/>
        <v>-3.6446519369843</v>
      </c>
      <c r="I160" s="45">
        <f t="shared" si="32"/>
        <v>-3.4023475500030287</v>
      </c>
      <c r="J160" s="62">
        <f>AVERAGE(B160:I160)</f>
        <v>-3.6651938135055309</v>
      </c>
      <c r="K160" s="52"/>
    </row>
    <row r="161" spans="1:12" x14ac:dyDescent="0.2">
      <c r="J161" s="55"/>
      <c r="K161" s="55"/>
    </row>
    <row r="162" spans="1:12" x14ac:dyDescent="0.2">
      <c r="A162" s="29" t="s">
        <v>421</v>
      </c>
    </row>
    <row r="163" spans="1:12" s="55" customFormat="1" x14ac:dyDescent="0.2">
      <c r="A163" s="9" t="s">
        <v>253</v>
      </c>
      <c r="B163" s="43" t="s">
        <v>226</v>
      </c>
      <c r="C163" s="43" t="s">
        <v>227</v>
      </c>
      <c r="D163" s="43" t="s">
        <v>228</v>
      </c>
      <c r="E163" s="43" t="s">
        <v>229</v>
      </c>
      <c r="F163" s="43" t="s">
        <v>230</v>
      </c>
      <c r="G163" s="43" t="s">
        <v>231</v>
      </c>
      <c r="H163" s="43" t="s">
        <v>232</v>
      </c>
      <c r="I163" s="43" t="s">
        <v>234</v>
      </c>
      <c r="J163" s="43" t="s">
        <v>233</v>
      </c>
      <c r="K163" s="64" t="s">
        <v>252</v>
      </c>
      <c r="L163" s="43" t="s">
        <v>256</v>
      </c>
    </row>
    <row r="164" spans="1:12" s="55" customFormat="1" x14ac:dyDescent="0.2">
      <c r="A164" s="31" t="s">
        <v>255</v>
      </c>
      <c r="B164" s="46"/>
      <c r="C164" s="46"/>
      <c r="D164" s="46"/>
      <c r="E164" s="46"/>
      <c r="F164" s="46"/>
      <c r="G164" s="46"/>
      <c r="H164" s="46"/>
      <c r="I164" s="46"/>
      <c r="J164" s="46"/>
      <c r="K164" s="67"/>
      <c r="L164" s="46"/>
    </row>
    <row r="165" spans="1:12" ht="14.25" x14ac:dyDescent="0.2">
      <c r="A165" s="1" t="s">
        <v>257</v>
      </c>
      <c r="B165" s="41">
        <v>50.860700000000001</v>
      </c>
      <c r="C165" s="41">
        <v>50.609000000000002</v>
      </c>
      <c r="D165" s="41">
        <v>51.861499999999999</v>
      </c>
      <c r="E165" s="41">
        <v>50.175699999999999</v>
      </c>
      <c r="F165" s="41">
        <v>50.5732</v>
      </c>
      <c r="G165" s="41">
        <v>50.911499999999997</v>
      </c>
      <c r="H165" s="41">
        <v>52.357199999999999</v>
      </c>
      <c r="I165" s="33">
        <v>51.561399999999999</v>
      </c>
      <c r="J165" s="41">
        <v>52.2346</v>
      </c>
      <c r="K165" s="60">
        <f t="shared" ref="K165:K179" si="33">AVERAGE(B165:J165)</f>
        <v>51.238311111111109</v>
      </c>
      <c r="L165" s="33">
        <f t="shared" ref="L165:L179" si="34">STDEV(B165:J165)</f>
        <v>0.78694011913938589</v>
      </c>
    </row>
    <row r="166" spans="1:12" ht="14.25" x14ac:dyDescent="0.2">
      <c r="A166" s="1" t="s">
        <v>258</v>
      </c>
      <c r="B166" s="41">
        <v>0</v>
      </c>
      <c r="C166" s="41">
        <v>0</v>
      </c>
      <c r="D166" s="41">
        <v>0</v>
      </c>
      <c r="E166" s="41">
        <v>1.8800000000000001E-2</v>
      </c>
      <c r="F166" s="41">
        <v>0</v>
      </c>
      <c r="G166" s="41">
        <v>0</v>
      </c>
      <c r="H166" s="41">
        <v>0</v>
      </c>
      <c r="I166" s="33">
        <v>0</v>
      </c>
      <c r="J166" s="41">
        <v>0</v>
      </c>
      <c r="K166" s="60">
        <f t="shared" si="33"/>
        <v>2.0888888888888888E-3</v>
      </c>
      <c r="L166" s="33">
        <f t="shared" si="34"/>
        <v>6.2666666666666669E-3</v>
      </c>
    </row>
    <row r="167" spans="1:12" ht="14.25" x14ac:dyDescent="0.2">
      <c r="A167" s="1" t="s">
        <v>259</v>
      </c>
      <c r="B167" s="41">
        <v>25.074400000000001</v>
      </c>
      <c r="C167" s="41">
        <v>26.7166</v>
      </c>
      <c r="D167" s="41">
        <v>24.916399999999999</v>
      </c>
      <c r="E167" s="41">
        <v>27.114999999999998</v>
      </c>
      <c r="F167" s="41">
        <v>28.3386</v>
      </c>
      <c r="G167" s="41">
        <v>26.724</v>
      </c>
      <c r="H167" s="41">
        <v>24.598099999999999</v>
      </c>
      <c r="I167" s="33">
        <v>25.637499999999999</v>
      </c>
      <c r="J167" s="41">
        <v>24.898399999999999</v>
      </c>
      <c r="K167" s="60">
        <f t="shared" si="33"/>
        <v>26.002111111111109</v>
      </c>
      <c r="L167" s="33">
        <f t="shared" si="34"/>
        <v>1.2792137794798457</v>
      </c>
    </row>
    <row r="168" spans="1:12" x14ac:dyDescent="0.2">
      <c r="A168" s="1" t="s">
        <v>235</v>
      </c>
      <c r="B168" s="41">
        <v>9.8199999999999996E-2</v>
      </c>
      <c r="C168" s="41">
        <v>7.1900000000000006E-2</v>
      </c>
      <c r="D168" s="41">
        <v>1.03E-2</v>
      </c>
      <c r="E168" s="41">
        <v>4.99E-2</v>
      </c>
      <c r="F168" s="41">
        <v>3.0700000000000002E-2</v>
      </c>
      <c r="G168" s="41">
        <v>2.87E-2</v>
      </c>
      <c r="H168" s="41">
        <v>6.3E-2</v>
      </c>
      <c r="I168" s="33">
        <v>3.1699999999999999E-2</v>
      </c>
      <c r="J168" s="41">
        <v>5.1700000000000003E-2</v>
      </c>
      <c r="K168" s="60">
        <f t="shared" si="33"/>
        <v>4.8455555555555557E-2</v>
      </c>
      <c r="L168" s="33">
        <f t="shared" si="34"/>
        <v>2.6670307043185255E-2</v>
      </c>
    </row>
    <row r="169" spans="1:12" x14ac:dyDescent="0.2">
      <c r="A169" s="1" t="s">
        <v>105</v>
      </c>
      <c r="B169" s="41">
        <v>1.1432</v>
      </c>
      <c r="C169" s="41">
        <v>0.98560000000000003</v>
      </c>
      <c r="D169" s="41">
        <v>0.90600000000000003</v>
      </c>
      <c r="E169" s="41">
        <v>0.97319999999999995</v>
      </c>
      <c r="F169" s="41">
        <v>0.65880000000000005</v>
      </c>
      <c r="G169" s="41">
        <v>0.63200000000000001</v>
      </c>
      <c r="H169" s="41">
        <v>1.0126999999999999</v>
      </c>
      <c r="I169" s="33">
        <v>0.80200000000000005</v>
      </c>
      <c r="J169" s="41">
        <v>1.1601999999999999</v>
      </c>
      <c r="K169" s="60">
        <f t="shared" si="33"/>
        <v>0.91930000000000001</v>
      </c>
      <c r="L169" s="33">
        <f t="shared" si="34"/>
        <v>0.18990991285343681</v>
      </c>
    </row>
    <row r="170" spans="1:12" x14ac:dyDescent="0.2">
      <c r="A170" s="1" t="s">
        <v>106</v>
      </c>
      <c r="B170" s="41">
        <v>0</v>
      </c>
      <c r="C170" s="41">
        <v>8.0000000000000002E-3</v>
      </c>
      <c r="D170" s="41">
        <v>7.1999999999999998E-3</v>
      </c>
      <c r="E170" s="41">
        <v>1.5900000000000001E-2</v>
      </c>
      <c r="F170" s="41">
        <v>0</v>
      </c>
      <c r="G170" s="41">
        <v>0</v>
      </c>
      <c r="H170" s="41">
        <v>2.4799999999999999E-2</v>
      </c>
      <c r="I170" s="33">
        <v>1.03E-2</v>
      </c>
      <c r="J170" s="41">
        <v>0</v>
      </c>
      <c r="K170" s="60">
        <f t="shared" si="33"/>
        <v>7.3555555555555562E-3</v>
      </c>
      <c r="L170" s="33">
        <f t="shared" si="34"/>
        <v>8.6807417757803259E-3</v>
      </c>
    </row>
    <row r="171" spans="1:12" x14ac:dyDescent="0.2">
      <c r="A171" s="1" t="s">
        <v>108</v>
      </c>
      <c r="B171" s="41">
        <v>0</v>
      </c>
      <c r="C171" s="41">
        <v>0</v>
      </c>
      <c r="D171" s="41">
        <v>0</v>
      </c>
      <c r="E171" s="41">
        <v>0</v>
      </c>
      <c r="F171" s="41">
        <v>0</v>
      </c>
      <c r="G171" s="41">
        <v>0</v>
      </c>
      <c r="H171" s="41">
        <v>0</v>
      </c>
      <c r="I171" s="33">
        <v>0</v>
      </c>
      <c r="J171" s="41">
        <v>0</v>
      </c>
      <c r="K171" s="60">
        <f t="shared" si="33"/>
        <v>0</v>
      </c>
      <c r="L171" s="33">
        <f t="shared" si="34"/>
        <v>0</v>
      </c>
    </row>
    <row r="172" spans="1:12" ht="14.25" x14ac:dyDescent="0.2">
      <c r="A172" s="1" t="s">
        <v>260</v>
      </c>
      <c r="B172" s="41">
        <v>0.15859999999999999</v>
      </c>
      <c r="C172" s="41">
        <v>0.2281</v>
      </c>
      <c r="D172" s="41">
        <v>0.1099</v>
      </c>
      <c r="E172" s="41">
        <v>0.22700000000000001</v>
      </c>
      <c r="F172" s="41">
        <v>0.2104</v>
      </c>
      <c r="G172" s="41">
        <v>0.13830000000000001</v>
      </c>
      <c r="H172" s="41">
        <v>0.14019999999999999</v>
      </c>
      <c r="I172" s="33">
        <v>0.123</v>
      </c>
      <c r="J172" s="41">
        <v>0.2545</v>
      </c>
      <c r="K172" s="60">
        <f t="shared" si="33"/>
        <v>0.17666666666666664</v>
      </c>
      <c r="L172" s="33">
        <f t="shared" si="34"/>
        <v>5.3433276148856949E-2</v>
      </c>
    </row>
    <row r="173" spans="1:12" ht="14.25" x14ac:dyDescent="0.2">
      <c r="A173" s="1" t="s">
        <v>261</v>
      </c>
      <c r="B173" s="41">
        <v>11.5229</v>
      </c>
      <c r="C173" s="41">
        <v>11.5867</v>
      </c>
      <c r="D173" s="41">
        <v>11.8032</v>
      </c>
      <c r="E173" s="41">
        <v>11.5075</v>
      </c>
      <c r="F173" s="41">
        <v>11.6662</v>
      </c>
      <c r="G173" s="41">
        <v>11.610300000000001</v>
      </c>
      <c r="H173" s="41">
        <v>11.7112</v>
      </c>
      <c r="I173" s="33">
        <v>11.634499999999999</v>
      </c>
      <c r="J173" s="41">
        <v>11.4139</v>
      </c>
      <c r="K173" s="60">
        <f t="shared" si="33"/>
        <v>11.606266666666667</v>
      </c>
      <c r="L173" s="33">
        <f t="shared" si="34"/>
        <v>0.1163463471708502</v>
      </c>
    </row>
    <row r="174" spans="1:12" x14ac:dyDescent="0.2">
      <c r="A174" s="1" t="s">
        <v>236</v>
      </c>
      <c r="B174" s="41">
        <v>5.9660000000000002</v>
      </c>
      <c r="C174" s="41">
        <v>5.5433000000000003</v>
      </c>
      <c r="D174" s="41">
        <v>5.8728999999999996</v>
      </c>
      <c r="E174" s="41">
        <v>4.9733000000000001</v>
      </c>
      <c r="F174" s="41">
        <v>4.2522000000000002</v>
      </c>
      <c r="G174" s="41">
        <v>5.0800999999999998</v>
      </c>
      <c r="H174" s="41">
        <v>6.6558999999999999</v>
      </c>
      <c r="I174" s="33">
        <v>5.4080000000000004</v>
      </c>
      <c r="J174" s="41">
        <v>6.2244000000000002</v>
      </c>
      <c r="K174" s="60">
        <f t="shared" si="33"/>
        <v>5.5529000000000011</v>
      </c>
      <c r="L174" s="33">
        <f t="shared" si="34"/>
        <v>0.72568566886771968</v>
      </c>
    </row>
    <row r="175" spans="1:12" ht="14.25" x14ac:dyDescent="0.2">
      <c r="A175" s="1" t="s">
        <v>262</v>
      </c>
      <c r="B175" s="41">
        <v>0</v>
      </c>
      <c r="C175" s="41">
        <v>0</v>
      </c>
      <c r="D175" s="41">
        <v>0</v>
      </c>
      <c r="E175" s="41">
        <v>0</v>
      </c>
      <c r="F175" s="41">
        <v>0</v>
      </c>
      <c r="G175" s="41">
        <v>3.3E-3</v>
      </c>
      <c r="H175" s="41">
        <v>2.8400000000000002E-2</v>
      </c>
      <c r="I175" s="33">
        <v>0.02</v>
      </c>
      <c r="J175" s="41">
        <v>0</v>
      </c>
      <c r="K175" s="60">
        <f t="shared" si="33"/>
        <v>5.7444444444444444E-3</v>
      </c>
      <c r="L175" s="33">
        <f t="shared" si="34"/>
        <v>1.0726498859263344E-2</v>
      </c>
    </row>
    <row r="176" spans="1:12" ht="14.25" x14ac:dyDescent="0.2">
      <c r="A176" s="1" t="s">
        <v>263</v>
      </c>
      <c r="B176" s="41">
        <v>0.42480000000000001</v>
      </c>
      <c r="C176" s="41">
        <v>0.41959999999999997</v>
      </c>
      <c r="D176" s="41">
        <v>0.44650000000000001</v>
      </c>
      <c r="E176" s="41">
        <v>0.41220000000000001</v>
      </c>
      <c r="F176" s="41">
        <v>0.3821</v>
      </c>
      <c r="G176" s="41">
        <v>0.38179999999999997</v>
      </c>
      <c r="H176" s="41">
        <v>0.41660000000000003</v>
      </c>
      <c r="I176" s="33">
        <v>0.45119999999999999</v>
      </c>
      <c r="J176" s="41">
        <v>0.43259999999999998</v>
      </c>
      <c r="K176" s="60">
        <f t="shared" si="33"/>
        <v>0.41859999999999997</v>
      </c>
      <c r="L176" s="33">
        <f t="shared" si="34"/>
        <v>2.4515454309475892E-2</v>
      </c>
    </row>
    <row r="177" spans="1:12" ht="14.25" x14ac:dyDescent="0.2">
      <c r="A177" s="1" t="s">
        <v>264</v>
      </c>
      <c r="B177" s="41">
        <v>8.7300000000000003E-2</v>
      </c>
      <c r="C177" s="41">
        <v>4.3900000000000002E-2</v>
      </c>
      <c r="D177" s="41">
        <v>0.1031</v>
      </c>
      <c r="E177" s="41">
        <v>0.16969999999999999</v>
      </c>
      <c r="F177" s="41">
        <v>3.2099999999999997E-2</v>
      </c>
      <c r="G177" s="41">
        <v>7.2700000000000001E-2</v>
      </c>
      <c r="H177" s="41">
        <v>0.1013</v>
      </c>
      <c r="I177" s="33">
        <v>7.5200000000000003E-2</v>
      </c>
      <c r="J177" s="41">
        <v>0.1164</v>
      </c>
      <c r="K177" s="60">
        <f t="shared" si="33"/>
        <v>8.9077777777777783E-2</v>
      </c>
      <c r="L177" s="33">
        <f t="shared" si="34"/>
        <v>4.0841057092641977E-2</v>
      </c>
    </row>
    <row r="178" spans="1:12" ht="14.25" x14ac:dyDescent="0.2">
      <c r="A178" s="1" t="s">
        <v>383</v>
      </c>
      <c r="B178" s="41">
        <v>4.6784119999999998</v>
      </c>
      <c r="C178" s="41">
        <v>4.3478606000000006</v>
      </c>
      <c r="D178" s="41">
        <v>4.6056077999999996</v>
      </c>
      <c r="E178" s="41">
        <v>3.9021205999999999</v>
      </c>
      <c r="F178" s="41">
        <v>3.3382204</v>
      </c>
      <c r="G178" s="41">
        <v>3.9856381999999999</v>
      </c>
      <c r="H178" s="41">
        <v>5.2179137999999998</v>
      </c>
      <c r="I178" s="33">
        <v>4.2420560000000007</v>
      </c>
      <c r="J178" s="41">
        <v>4.8804808</v>
      </c>
      <c r="K178" s="60">
        <f t="shared" ref="K178" si="35">AVERAGE(B178:J178)</f>
        <v>4.3553677999999998</v>
      </c>
      <c r="L178" s="33">
        <f t="shared" ref="L178" si="36">STDEV(B178:J178)</f>
        <v>0.56748619305456038</v>
      </c>
    </row>
    <row r="179" spans="1:12" x14ac:dyDescent="0.2">
      <c r="A179" s="109" t="s">
        <v>237</v>
      </c>
      <c r="B179" s="41">
        <f t="shared" ref="B179:J179" si="37">B174*(16/38)</f>
        <v>2.512</v>
      </c>
      <c r="C179" s="41">
        <f t="shared" si="37"/>
        <v>2.334021052631579</v>
      </c>
      <c r="D179" s="41">
        <f t="shared" si="37"/>
        <v>2.4727999999999999</v>
      </c>
      <c r="E179" s="41">
        <f t="shared" si="37"/>
        <v>2.0940210526315788</v>
      </c>
      <c r="F179" s="41">
        <f t="shared" si="37"/>
        <v>1.7904</v>
      </c>
      <c r="G179" s="41">
        <f t="shared" si="37"/>
        <v>2.1389894736842106</v>
      </c>
      <c r="H179" s="41">
        <f t="shared" si="37"/>
        <v>2.8024842105263157</v>
      </c>
      <c r="I179" s="41">
        <f t="shared" si="37"/>
        <v>2.2770526315789472</v>
      </c>
      <c r="J179" s="41">
        <f t="shared" si="37"/>
        <v>2.6208</v>
      </c>
      <c r="K179" s="60">
        <f t="shared" si="33"/>
        <v>2.3380631578947364</v>
      </c>
      <c r="L179" s="108">
        <f t="shared" si="34"/>
        <v>0.30555186057588768</v>
      </c>
    </row>
    <row r="180" spans="1:12" x14ac:dyDescent="0.2">
      <c r="A180" s="9" t="s">
        <v>115</v>
      </c>
      <c r="B180" s="40">
        <f t="shared" ref="B180:K180" si="38">(SUM(B165:B178))-B179</f>
        <v>97.502511999999996</v>
      </c>
      <c r="C180" s="40">
        <f t="shared" si="38"/>
        <v>98.226539547368432</v>
      </c>
      <c r="D180" s="40">
        <f t="shared" si="38"/>
        <v>98.169807800000001</v>
      </c>
      <c r="E180" s="40">
        <f t="shared" si="38"/>
        <v>97.446299547368426</v>
      </c>
      <c r="F180" s="40">
        <f t="shared" si="38"/>
        <v>97.692120399999993</v>
      </c>
      <c r="G180" s="40">
        <f t="shared" si="38"/>
        <v>97.42934872631578</v>
      </c>
      <c r="H180" s="40">
        <f t="shared" si="38"/>
        <v>99.524829589473683</v>
      </c>
      <c r="I180" s="40">
        <f t="shared" si="38"/>
        <v>97.719803368421054</v>
      </c>
      <c r="J180" s="110">
        <f t="shared" si="38"/>
        <v>99.04638079999998</v>
      </c>
      <c r="K180" s="40">
        <f t="shared" si="38"/>
        <v>98.084182419883035</v>
      </c>
      <c r="L180" s="107"/>
    </row>
    <row r="181" spans="1:12" x14ac:dyDescent="0.2">
      <c r="A181" s="31" t="s">
        <v>254</v>
      </c>
      <c r="B181" s="48"/>
      <c r="C181" s="48"/>
      <c r="D181" s="44"/>
      <c r="E181" s="44"/>
      <c r="F181" s="44"/>
      <c r="G181" s="44"/>
      <c r="H181" s="44"/>
      <c r="I181" s="53"/>
      <c r="J181" s="44"/>
      <c r="K181" s="61"/>
      <c r="L181" s="38"/>
    </row>
    <row r="182" spans="1:12" x14ac:dyDescent="0.2">
      <c r="A182" s="1" t="s">
        <v>238</v>
      </c>
      <c r="B182" s="49">
        <v>6.1137028879037478</v>
      </c>
      <c r="C182" s="49">
        <v>6.07175705360262</v>
      </c>
      <c r="D182" s="45">
        <v>6.1947455983525241</v>
      </c>
      <c r="E182" s="45">
        <v>6.1157021609922513</v>
      </c>
      <c r="F182" s="45">
        <v>6.1896462414728433</v>
      </c>
      <c r="G182" s="45">
        <v>6.1754013730575759</v>
      </c>
      <c r="H182" s="45">
        <v>6.1126931789830632</v>
      </c>
      <c r="I182" s="52">
        <v>6.2159673725236022</v>
      </c>
      <c r="J182" s="45">
        <v>6.1555053590634161</v>
      </c>
      <c r="K182" s="62">
        <f t="shared" ref="K182:K199" si="39">AVERAGE(B182:J182)</f>
        <v>6.1494579139946275</v>
      </c>
      <c r="L182" s="52">
        <f t="shared" ref="L182:L197" si="40">STDEV(B182:J182)</f>
        <v>4.8226238905121441E-2</v>
      </c>
    </row>
    <row r="183" spans="1:12" x14ac:dyDescent="0.2">
      <c r="A183" s="1" t="s">
        <v>239</v>
      </c>
      <c r="B183" s="49">
        <v>0</v>
      </c>
      <c r="C183" s="49">
        <v>0</v>
      </c>
      <c r="D183" s="45">
        <v>0</v>
      </c>
      <c r="E183" s="45">
        <v>1.7234655382052546E-3</v>
      </c>
      <c r="F183" s="45">
        <v>0</v>
      </c>
      <c r="G183" s="45">
        <v>0</v>
      </c>
      <c r="H183" s="45">
        <v>0</v>
      </c>
      <c r="I183" s="52">
        <v>0</v>
      </c>
      <c r="J183" s="45">
        <v>0</v>
      </c>
      <c r="K183" s="62">
        <f t="shared" si="39"/>
        <v>1.9149617091169496E-4</v>
      </c>
      <c r="L183" s="52">
        <f t="shared" si="40"/>
        <v>5.7448851273508481E-4</v>
      </c>
    </row>
    <row r="184" spans="1:12" x14ac:dyDescent="0.2">
      <c r="A184" s="1" t="s">
        <v>240</v>
      </c>
      <c r="B184" s="49">
        <v>1.8862971120962522</v>
      </c>
      <c r="C184" s="49">
        <v>1.92824294639738</v>
      </c>
      <c r="D184" s="45">
        <v>1.8052544016474759</v>
      </c>
      <c r="E184" s="45">
        <v>1.8842978390077487</v>
      </c>
      <c r="F184" s="45">
        <v>1.8103537585271567</v>
      </c>
      <c r="G184" s="45">
        <v>1.8245986269424241</v>
      </c>
      <c r="H184" s="45">
        <v>1.8873068210169368</v>
      </c>
      <c r="I184" s="52">
        <v>1.7840326274763978</v>
      </c>
      <c r="J184" s="45">
        <v>1.8444946409365839</v>
      </c>
      <c r="K184" s="62">
        <f t="shared" si="39"/>
        <v>1.850542086005373</v>
      </c>
      <c r="L184" s="52">
        <f t="shared" si="40"/>
        <v>4.8226238905121441E-2</v>
      </c>
    </row>
    <row r="185" spans="1:12" x14ac:dyDescent="0.2">
      <c r="A185" s="1" t="s">
        <v>241</v>
      </c>
      <c r="B185" s="49">
        <v>1.6657820716417167</v>
      </c>
      <c r="C185" s="49">
        <v>1.8491999785556823</v>
      </c>
      <c r="D185" s="45">
        <v>1.7022141768909163</v>
      </c>
      <c r="E185" s="45">
        <v>2.0105687683670936</v>
      </c>
      <c r="F185" s="45">
        <v>2.2771096525075674</v>
      </c>
      <c r="G185" s="45">
        <v>1.9955552182513481</v>
      </c>
      <c r="H185" s="45">
        <v>1.4971411334686846</v>
      </c>
      <c r="I185" s="52">
        <v>1.8583854404569387</v>
      </c>
      <c r="J185" s="45">
        <v>1.6133619130791752</v>
      </c>
      <c r="K185" s="62">
        <f t="shared" si="39"/>
        <v>1.8299242614687914</v>
      </c>
      <c r="L185" s="52">
        <f t="shared" si="40"/>
        <v>0.24034319286699848</v>
      </c>
    </row>
    <row r="186" spans="1:12" x14ac:dyDescent="0.2">
      <c r="A186" s="1" t="s">
        <v>242</v>
      </c>
      <c r="B186" s="49">
        <v>9.8704427839754506E-3</v>
      </c>
      <c r="C186" s="49">
        <v>7.2130455026638519E-3</v>
      </c>
      <c r="D186" s="45">
        <v>1.0287711534114903E-3</v>
      </c>
      <c r="E186" s="45">
        <v>5.0857684573895109E-3</v>
      </c>
      <c r="F186" s="45">
        <v>3.1418606649286389E-3</v>
      </c>
      <c r="G186" s="45">
        <v>2.9109473165590551E-3</v>
      </c>
      <c r="H186" s="45">
        <v>6.1503507694298425E-3</v>
      </c>
      <c r="I186" s="52">
        <v>3.1955560472381578E-3</v>
      </c>
      <c r="J186" s="45">
        <v>5.09447147685382E-3</v>
      </c>
      <c r="K186" s="62">
        <f t="shared" si="39"/>
        <v>4.8545793524944246E-3</v>
      </c>
      <c r="L186" s="52">
        <f t="shared" si="40"/>
        <v>2.6601585065712538E-3</v>
      </c>
    </row>
    <row r="187" spans="1:12" x14ac:dyDescent="0.2">
      <c r="A187" s="1" t="s">
        <v>243</v>
      </c>
      <c r="B187" s="49">
        <v>0.11638123238271073</v>
      </c>
      <c r="C187" s="49">
        <v>0.10014426067269948</v>
      </c>
      <c r="D187" s="45">
        <v>9.1652716064703543E-2</v>
      </c>
      <c r="E187" s="45">
        <v>0.10046012793482545</v>
      </c>
      <c r="F187" s="45">
        <v>6.8286951382987696E-2</v>
      </c>
      <c r="G187" s="45">
        <v>6.4923977020917442E-2</v>
      </c>
      <c r="H187" s="45">
        <v>0.10013265561079675</v>
      </c>
      <c r="I187" s="52">
        <v>8.1883638725771479E-2</v>
      </c>
      <c r="J187" s="45">
        <v>0.11579159637042576</v>
      </c>
      <c r="K187" s="62">
        <f t="shared" si="39"/>
        <v>9.3295239573982031E-2</v>
      </c>
      <c r="L187" s="52">
        <f t="shared" si="40"/>
        <v>1.8531424799743134E-2</v>
      </c>
    </row>
    <row r="188" spans="1:12" x14ac:dyDescent="0.2">
      <c r="A188" s="1" t="s">
        <v>244</v>
      </c>
      <c r="B188" s="49">
        <v>0</v>
      </c>
      <c r="C188" s="49">
        <v>1.4308743377834468E-3</v>
      </c>
      <c r="D188" s="45">
        <v>1.2821409648096367E-3</v>
      </c>
      <c r="E188" s="45">
        <v>2.8891819232751549E-3</v>
      </c>
      <c r="F188" s="45">
        <v>0</v>
      </c>
      <c r="G188" s="45">
        <v>0</v>
      </c>
      <c r="H188" s="45">
        <v>4.3165099172994791E-3</v>
      </c>
      <c r="I188" s="52">
        <v>1.8511692515431075E-3</v>
      </c>
      <c r="J188" s="45">
        <v>0</v>
      </c>
      <c r="K188" s="62">
        <f t="shared" si="39"/>
        <v>1.3077640438567584E-3</v>
      </c>
      <c r="L188" s="52">
        <f t="shared" si="40"/>
        <v>1.5291142584970684E-3</v>
      </c>
    </row>
    <row r="189" spans="1:12" x14ac:dyDescent="0.2">
      <c r="A189" s="1" t="s">
        <v>245</v>
      </c>
      <c r="B189" s="49">
        <v>0</v>
      </c>
      <c r="C189" s="49">
        <v>0</v>
      </c>
      <c r="D189" s="45">
        <v>0</v>
      </c>
      <c r="E189" s="45">
        <v>0</v>
      </c>
      <c r="F189" s="45">
        <v>0</v>
      </c>
      <c r="G189" s="45">
        <v>0</v>
      </c>
      <c r="H189" s="45">
        <v>0</v>
      </c>
      <c r="I189" s="52">
        <v>0</v>
      </c>
      <c r="J189" s="45">
        <v>0</v>
      </c>
      <c r="K189" s="62">
        <f t="shared" si="39"/>
        <v>0</v>
      </c>
      <c r="L189" s="52">
        <f t="shared" si="40"/>
        <v>0</v>
      </c>
    </row>
    <row r="190" spans="1:12" x14ac:dyDescent="0.2">
      <c r="A190" s="1" t="s">
        <v>125</v>
      </c>
      <c r="B190" s="49">
        <v>2.2600039192742543</v>
      </c>
      <c r="C190" s="49">
        <v>2.0962881180520863</v>
      </c>
      <c r="D190" s="45">
        <v>2.2108235661235556</v>
      </c>
      <c r="E190" s="45">
        <v>1.9113591758203314</v>
      </c>
      <c r="F190" s="45">
        <v>1.6419091844039646</v>
      </c>
      <c r="G190" s="45">
        <v>1.9428349220683092</v>
      </c>
      <c r="H190" s="45">
        <v>2.4481713766645448</v>
      </c>
      <c r="I190" s="52">
        <v>2.0551766361016668</v>
      </c>
      <c r="J190" s="45">
        <v>2.3113024536317903</v>
      </c>
      <c r="K190" s="62">
        <f t="shared" si="39"/>
        <v>2.0975410391267224</v>
      </c>
      <c r="L190" s="52">
        <f t="shared" si="40"/>
        <v>0.24388959147897468</v>
      </c>
    </row>
    <row r="191" spans="1:12" x14ac:dyDescent="0.2">
      <c r="A191" s="1" t="s">
        <v>246</v>
      </c>
      <c r="B191" s="49">
        <v>3.6960133123864834E-2</v>
      </c>
      <c r="C191" s="49">
        <v>5.3054260200349666E-2</v>
      </c>
      <c r="D191" s="45">
        <v>2.5449804008967663E-2</v>
      </c>
      <c r="E191" s="45">
        <v>5.363979281674032E-2</v>
      </c>
      <c r="F191" s="45">
        <v>4.9922862285391861E-2</v>
      </c>
      <c r="G191" s="45">
        <v>3.2522193173797134E-2</v>
      </c>
      <c r="H191" s="45">
        <v>3.1733103320708417E-2</v>
      </c>
      <c r="I191" s="52">
        <v>2.8747328023051685E-2</v>
      </c>
      <c r="J191" s="45">
        <v>5.8143554071688752E-2</v>
      </c>
      <c r="K191" s="62">
        <f t="shared" si="39"/>
        <v>4.1130336780506711E-2</v>
      </c>
      <c r="L191" s="52">
        <f t="shared" si="40"/>
        <v>1.2472175295792642E-2</v>
      </c>
    </row>
    <row r="192" spans="1:12" x14ac:dyDescent="0.2">
      <c r="A192" s="1" t="s">
        <v>247</v>
      </c>
      <c r="B192" s="49">
        <v>1.7668220306105593</v>
      </c>
      <c r="C192" s="49">
        <v>1.7731905549116165</v>
      </c>
      <c r="D192" s="45">
        <v>1.7984036898572671</v>
      </c>
      <c r="E192" s="45">
        <v>1.7891340752022062</v>
      </c>
      <c r="F192" s="45">
        <v>1.8213098167931121</v>
      </c>
      <c r="G192" s="45">
        <v>1.7963946614998603</v>
      </c>
      <c r="H192" s="45">
        <v>1.7440807915743353</v>
      </c>
      <c r="I192" s="52">
        <v>1.7891253372915603</v>
      </c>
      <c r="J192" s="45">
        <v>1.7157283228232456</v>
      </c>
      <c r="K192" s="62">
        <f t="shared" si="39"/>
        <v>1.7771321422848625</v>
      </c>
      <c r="L192" s="52">
        <f t="shared" si="40"/>
        <v>3.1716968585115884E-2</v>
      </c>
    </row>
    <row r="193" spans="1:12" x14ac:dyDescent="0.2">
      <c r="A193" s="1" t="s">
        <v>130</v>
      </c>
      <c r="B193" s="49">
        <v>3.2828959821393389E-2</v>
      </c>
      <c r="C193" s="49">
        <v>3.2364785108343432E-2</v>
      </c>
      <c r="D193" s="45">
        <v>3.4288657650758517E-2</v>
      </c>
      <c r="E193" s="45">
        <v>3.2300667149616179E-2</v>
      </c>
      <c r="F193" s="45">
        <v>3.0065819789353944E-2</v>
      </c>
      <c r="G193" s="45">
        <v>2.9773907826937004E-2</v>
      </c>
      <c r="H193" s="45">
        <v>3.1269869462427123E-2</v>
      </c>
      <c r="I193" s="52">
        <v>3.49706524144461E-2</v>
      </c>
      <c r="J193" s="45">
        <v>3.2774990448812755E-2</v>
      </c>
      <c r="K193" s="62">
        <f t="shared" si="39"/>
        <v>3.2293145519120936E-2</v>
      </c>
      <c r="L193" s="52">
        <f t="shared" si="40"/>
        <v>1.7331403756941615E-3</v>
      </c>
    </row>
    <row r="194" spans="1:12" x14ac:dyDescent="0.2">
      <c r="A194" s="1" t="s">
        <v>121</v>
      </c>
      <c r="B194" s="49">
        <v>4.4746098122991655E-3</v>
      </c>
      <c r="C194" s="49">
        <v>2.2457948475659512E-3</v>
      </c>
      <c r="D194" s="45">
        <v>5.2511690313426619E-3</v>
      </c>
      <c r="E194" s="45">
        <v>8.8196968932449903E-3</v>
      </c>
      <c r="F194" s="45">
        <v>1.6752103877773728E-3</v>
      </c>
      <c r="G194" s="45">
        <v>3.7601280848378006E-3</v>
      </c>
      <c r="H194" s="45">
        <v>5.0429488201665035E-3</v>
      </c>
      <c r="I194" s="52">
        <v>3.8656345731369625E-3</v>
      </c>
      <c r="J194" s="45">
        <v>5.8489424961158266E-3</v>
      </c>
      <c r="K194" s="62">
        <f t="shared" si="39"/>
        <v>4.5537927718319153E-3</v>
      </c>
      <c r="L194" s="52">
        <f t="shared" si="40"/>
        <v>2.1013027004530816E-3</v>
      </c>
    </row>
    <row r="195" spans="1:12" x14ac:dyDescent="0.2">
      <c r="A195" s="1" t="s">
        <v>248</v>
      </c>
      <c r="B195" s="49">
        <v>1.7323210529023245</v>
      </c>
      <c r="C195" s="49">
        <v>1.8970384317079625</v>
      </c>
      <c r="D195" s="45">
        <v>1.7817661360315076</v>
      </c>
      <c r="E195" s="45">
        <v>2.0832129463797409</v>
      </c>
      <c r="F195" s="45">
        <v>2.3543578583754901</v>
      </c>
      <c r="G195" s="45">
        <v>2.0515113445701605</v>
      </c>
      <c r="H195" s="45">
        <v>1.5428068509131792</v>
      </c>
      <c r="I195" s="52">
        <v>1.9384350051736914</v>
      </c>
      <c r="J195" s="45">
        <v>1.6805807487335822</v>
      </c>
      <c r="K195" s="62">
        <f t="shared" si="39"/>
        <v>1.8957811527541817</v>
      </c>
      <c r="L195" s="52">
        <f t="shared" si="40"/>
        <v>0.24548849174972937</v>
      </c>
    </row>
    <row r="196" spans="1:12" x14ac:dyDescent="0.2">
      <c r="A196" s="1" t="s">
        <v>112</v>
      </c>
      <c r="B196" s="49">
        <v>2.2676789470976755</v>
      </c>
      <c r="C196" s="49">
        <v>2.1029615682920375</v>
      </c>
      <c r="D196" s="45">
        <v>2.2182338639684924</v>
      </c>
      <c r="E196" s="45">
        <v>1.9167870536202591</v>
      </c>
      <c r="F196" s="45">
        <v>1.6456421416245099</v>
      </c>
      <c r="G196" s="45">
        <v>1.9484886554298395</v>
      </c>
      <c r="H196" s="45">
        <v>2.4571931490868208</v>
      </c>
      <c r="I196" s="52">
        <v>2.0615649948263086</v>
      </c>
      <c r="J196" s="45">
        <v>2.3194192512664178</v>
      </c>
      <c r="K196" s="62">
        <f t="shared" si="39"/>
        <v>2.1042188472458179</v>
      </c>
      <c r="L196" s="52">
        <f t="shared" si="40"/>
        <v>0.24548849174972937</v>
      </c>
    </row>
    <row r="197" spans="1:12" x14ac:dyDescent="0.2">
      <c r="A197" s="31" t="s">
        <v>249</v>
      </c>
      <c r="B197" s="48">
        <v>17.893123399450776</v>
      </c>
      <c r="C197" s="48">
        <v>17.915131672188789</v>
      </c>
      <c r="D197" s="44">
        <v>17.870394691745734</v>
      </c>
      <c r="E197" s="44">
        <v>17.915980720102926</v>
      </c>
      <c r="F197" s="44">
        <v>17.893421358215083</v>
      </c>
      <c r="G197" s="44">
        <v>17.868675955242566</v>
      </c>
      <c r="H197" s="44">
        <v>17.868038739608391</v>
      </c>
      <c r="I197" s="53">
        <v>17.857201392885351</v>
      </c>
      <c r="J197" s="44">
        <v>17.858046244398107</v>
      </c>
      <c r="K197" s="65">
        <f t="shared" si="39"/>
        <v>17.882223797093079</v>
      </c>
      <c r="L197" s="53">
        <f t="shared" si="40"/>
        <v>2.2918352841300001E-2</v>
      </c>
    </row>
    <row r="198" spans="1:12" x14ac:dyDescent="0.2">
      <c r="A198" s="1" t="s">
        <v>250</v>
      </c>
      <c r="B198" s="49">
        <f t="shared" ref="B198:H198" si="41">B188-B190</f>
        <v>-2.2600039192742543</v>
      </c>
      <c r="C198" s="49">
        <f t="shared" si="41"/>
        <v>-2.0948572437143027</v>
      </c>
      <c r="D198" s="49">
        <f t="shared" si="41"/>
        <v>-2.2095414251587457</v>
      </c>
      <c r="E198" s="49">
        <f t="shared" si="41"/>
        <v>-1.9084699938970562</v>
      </c>
      <c r="F198" s="49">
        <f t="shared" si="41"/>
        <v>-1.6419091844039646</v>
      </c>
      <c r="G198" s="49">
        <f t="shared" si="41"/>
        <v>-1.9428349220683092</v>
      </c>
      <c r="H198" s="49">
        <f t="shared" si="41"/>
        <v>-2.4438548667472455</v>
      </c>
      <c r="I198" s="54">
        <f>I188-I190</f>
        <v>-2.0533254668501235</v>
      </c>
      <c r="J198" s="49">
        <f>J188-J190</f>
        <v>-2.3113024536317903</v>
      </c>
      <c r="K198" s="62">
        <f t="shared" si="39"/>
        <v>-2.0962332750828652</v>
      </c>
      <c r="L198" s="34"/>
    </row>
    <row r="199" spans="1:12" x14ac:dyDescent="0.2">
      <c r="A199" s="1" t="s">
        <v>251</v>
      </c>
      <c r="B199" s="45">
        <f t="shared" ref="B199:I199" si="42">(B186+B187+B183)-B185</f>
        <v>-1.5395303964750304</v>
      </c>
      <c r="C199" s="45">
        <f t="shared" si="42"/>
        <v>-1.7418426723803189</v>
      </c>
      <c r="D199" s="45">
        <f t="shared" si="42"/>
        <v>-1.6095326896728013</v>
      </c>
      <c r="E199" s="45">
        <f t="shared" si="42"/>
        <v>-1.9032994064366735</v>
      </c>
      <c r="F199" s="45">
        <f t="shared" si="42"/>
        <v>-2.2056808404596508</v>
      </c>
      <c r="G199" s="45">
        <f t="shared" si="42"/>
        <v>-1.9277202939138716</v>
      </c>
      <c r="H199" s="45">
        <f t="shared" si="42"/>
        <v>-1.3908581270884581</v>
      </c>
      <c r="I199" s="52">
        <f t="shared" si="42"/>
        <v>-1.773306245683929</v>
      </c>
      <c r="J199" s="45">
        <f t="shared" ref="J199" si="43">(J186+J187+J183)-J185</f>
        <v>-1.4924758452318956</v>
      </c>
      <c r="K199" s="62">
        <f t="shared" si="39"/>
        <v>-1.7315829463714032</v>
      </c>
      <c r="L199" s="33"/>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7D5D3-3058-46BC-B1EC-B6F88483ECB1}">
  <dimension ref="A1:V90"/>
  <sheetViews>
    <sheetView topLeftCell="A51" workbookViewId="0">
      <selection activeCell="E76" sqref="E76"/>
    </sheetView>
  </sheetViews>
  <sheetFormatPr defaultRowHeight="15" x14ac:dyDescent="0.25"/>
  <cols>
    <col min="1" max="1" width="19.140625" customWidth="1"/>
  </cols>
  <sheetData>
    <row r="1" spans="1:22" s="8" customFormat="1" ht="15.75" x14ac:dyDescent="0.25">
      <c r="A1" s="8" t="s">
        <v>271</v>
      </c>
    </row>
    <row r="3" spans="1:22" x14ac:dyDescent="0.25">
      <c r="A3" s="1" t="s">
        <v>0</v>
      </c>
      <c r="B3" s="2" t="s">
        <v>1</v>
      </c>
      <c r="C3" s="2" t="s">
        <v>2</v>
      </c>
      <c r="D3" s="2" t="s">
        <v>3</v>
      </c>
      <c r="E3" s="3" t="s">
        <v>4</v>
      </c>
      <c r="F3" s="4" t="s">
        <v>5</v>
      </c>
      <c r="G3" s="2" t="s">
        <v>6</v>
      </c>
      <c r="H3" s="2" t="s">
        <v>7</v>
      </c>
      <c r="I3" s="2" t="s">
        <v>8</v>
      </c>
      <c r="J3" s="2" t="s">
        <v>9</v>
      </c>
      <c r="K3" s="2" t="s">
        <v>10</v>
      </c>
      <c r="L3" s="2" t="s">
        <v>11</v>
      </c>
      <c r="M3" s="2" t="s">
        <v>12</v>
      </c>
      <c r="N3" s="2" t="s">
        <v>13</v>
      </c>
      <c r="O3" s="2" t="s">
        <v>14</v>
      </c>
      <c r="P3" s="2" t="s">
        <v>15</v>
      </c>
      <c r="Q3" s="2" t="s">
        <v>16</v>
      </c>
      <c r="R3" s="2" t="s">
        <v>17</v>
      </c>
      <c r="S3" s="2" t="s">
        <v>18</v>
      </c>
      <c r="T3" s="2" t="s">
        <v>19</v>
      </c>
      <c r="U3" s="2" t="s">
        <v>20</v>
      </c>
      <c r="V3" s="2" t="s">
        <v>21</v>
      </c>
    </row>
    <row r="4" spans="1:22" x14ac:dyDescent="0.25">
      <c r="A4" s="1" t="s">
        <v>165</v>
      </c>
      <c r="B4" s="2">
        <v>7</v>
      </c>
      <c r="C4" s="2">
        <v>9</v>
      </c>
      <c r="D4" s="2">
        <v>11</v>
      </c>
      <c r="E4" s="5">
        <v>23</v>
      </c>
      <c r="F4" s="4">
        <v>31</v>
      </c>
      <c r="G4" s="2">
        <v>39</v>
      </c>
      <c r="H4" s="2">
        <v>43</v>
      </c>
      <c r="I4" s="2">
        <v>45</v>
      </c>
      <c r="J4" s="2">
        <v>49</v>
      </c>
      <c r="K4" s="2">
        <v>71</v>
      </c>
      <c r="L4" s="2">
        <v>74</v>
      </c>
      <c r="M4" s="2">
        <v>85</v>
      </c>
      <c r="N4" s="2">
        <v>89</v>
      </c>
      <c r="O4" s="2">
        <v>93</v>
      </c>
      <c r="P4" s="2">
        <v>115</v>
      </c>
      <c r="Q4" s="2">
        <v>118</v>
      </c>
      <c r="R4" s="2">
        <v>133</v>
      </c>
      <c r="S4" s="2">
        <v>137</v>
      </c>
      <c r="T4" s="2">
        <v>181</v>
      </c>
      <c r="U4" s="2">
        <v>182</v>
      </c>
      <c r="V4" s="2">
        <v>205</v>
      </c>
    </row>
    <row r="5" spans="1:22" x14ac:dyDescent="0.25">
      <c r="A5" s="1" t="s">
        <v>22</v>
      </c>
      <c r="B5" s="6">
        <v>2</v>
      </c>
      <c r="C5" s="6">
        <v>0.1</v>
      </c>
      <c r="D5" s="6">
        <v>1.4</v>
      </c>
      <c r="E5" s="6">
        <v>1</v>
      </c>
      <c r="F5" s="6">
        <v>3</v>
      </c>
      <c r="G5" s="6">
        <v>2</v>
      </c>
      <c r="H5" s="6">
        <v>45</v>
      </c>
      <c r="I5" s="6">
        <v>0.1</v>
      </c>
      <c r="J5" s="6">
        <v>0.2</v>
      </c>
      <c r="K5" s="6">
        <v>0.02</v>
      </c>
      <c r="L5" s="6">
        <v>0.2</v>
      </c>
      <c r="M5" s="6">
        <v>0.1</v>
      </c>
      <c r="N5" s="6">
        <v>0.01</v>
      </c>
      <c r="O5" s="6">
        <v>0.01</v>
      </c>
      <c r="P5" s="6">
        <v>0.01</v>
      </c>
      <c r="Q5" s="6">
        <v>0.03</v>
      </c>
      <c r="R5" s="6">
        <v>0.01</v>
      </c>
      <c r="S5" s="6">
        <v>0.01</v>
      </c>
      <c r="T5" s="6">
        <v>0.01</v>
      </c>
      <c r="U5" s="6">
        <v>0.01</v>
      </c>
      <c r="V5" s="6">
        <v>0.01</v>
      </c>
    </row>
    <row r="6" spans="1:22" x14ac:dyDescent="0.25">
      <c r="A6" s="1"/>
      <c r="B6" s="2"/>
      <c r="C6" s="2"/>
      <c r="D6" s="2"/>
      <c r="E6" s="3"/>
      <c r="F6" s="4"/>
      <c r="G6" s="2"/>
      <c r="H6" s="2"/>
      <c r="I6" s="2"/>
      <c r="J6" s="2"/>
      <c r="K6" s="2"/>
      <c r="L6" s="2"/>
      <c r="M6" s="2"/>
      <c r="N6" s="2"/>
      <c r="O6" s="2"/>
      <c r="P6" s="2"/>
      <c r="Q6" s="2"/>
      <c r="R6" s="2"/>
      <c r="S6" s="2"/>
      <c r="T6" s="2"/>
      <c r="U6" s="2"/>
      <c r="V6" s="2"/>
    </row>
    <row r="7" spans="1:22" x14ac:dyDescent="0.25">
      <c r="A7" s="1" t="s">
        <v>23</v>
      </c>
      <c r="B7" s="2"/>
      <c r="C7" s="2"/>
      <c r="D7" s="2"/>
      <c r="E7" s="3"/>
      <c r="F7" s="4"/>
      <c r="G7" s="2"/>
      <c r="H7" s="2"/>
      <c r="I7" s="2"/>
      <c r="J7" s="2"/>
      <c r="K7" s="2"/>
      <c r="L7" s="2"/>
      <c r="M7" s="2"/>
      <c r="N7" s="2"/>
      <c r="O7" s="2"/>
      <c r="P7" s="2"/>
      <c r="Q7" s="2"/>
      <c r="R7" s="2"/>
      <c r="S7" s="2"/>
      <c r="T7" s="2"/>
      <c r="U7" s="2"/>
      <c r="V7" s="2"/>
    </row>
    <row r="8" spans="1:22" x14ac:dyDescent="0.25">
      <c r="A8" s="1" t="s">
        <v>422</v>
      </c>
      <c r="B8" s="3"/>
      <c r="C8" s="3"/>
      <c r="D8" s="3"/>
      <c r="E8" s="3"/>
      <c r="F8" s="7"/>
      <c r="G8" s="3"/>
      <c r="H8" s="3"/>
      <c r="I8" s="3"/>
      <c r="J8" s="3"/>
      <c r="K8" s="3"/>
      <c r="L8" s="3"/>
      <c r="M8" s="3"/>
      <c r="N8" s="3"/>
      <c r="O8" s="3"/>
      <c r="P8" s="3"/>
      <c r="Q8" s="3"/>
      <c r="R8" s="3"/>
      <c r="S8" s="3"/>
      <c r="T8" s="3"/>
      <c r="U8" s="3"/>
      <c r="V8" s="3"/>
    </row>
    <row r="9" spans="1:22" x14ac:dyDescent="0.25">
      <c r="A9" s="1" t="s">
        <v>24</v>
      </c>
      <c r="B9" s="3">
        <v>1004.1261644363</v>
      </c>
      <c r="C9" s="3">
        <v>3.7919609973932098</v>
      </c>
      <c r="D9" s="3">
        <v>42.857338030548902</v>
      </c>
      <c r="E9" s="3">
        <v>875.94226942891601</v>
      </c>
      <c r="F9" s="7">
        <v>23.8422438392525</v>
      </c>
      <c r="G9" s="3">
        <v>79449.055558371198</v>
      </c>
      <c r="H9" s="3">
        <v>173.91453782345701</v>
      </c>
      <c r="I9" s="3">
        <v>48.4637079390317</v>
      </c>
      <c r="J9" s="3">
        <v>14317.108481912601</v>
      </c>
      <c r="K9" s="3">
        <v>64.873703845446101</v>
      </c>
      <c r="L9" s="3">
        <v>2.7167580723084601</v>
      </c>
      <c r="M9" s="3">
        <v>506.53138731035898</v>
      </c>
      <c r="N9" s="3">
        <v>0.12629286382889199</v>
      </c>
      <c r="O9" s="3">
        <v>99.323083439499797</v>
      </c>
      <c r="P9" s="3">
        <v>0.40156754875970802</v>
      </c>
      <c r="Q9" s="3">
        <v>39.332663270153901</v>
      </c>
      <c r="R9" s="3">
        <v>28.716857668829899</v>
      </c>
      <c r="S9" s="3">
        <v>801.15589497851602</v>
      </c>
      <c r="T9" s="3">
        <v>5.6061259063023803</v>
      </c>
      <c r="U9" s="3">
        <v>1.33739100751361</v>
      </c>
      <c r="V9" s="3">
        <v>3.56677322362036</v>
      </c>
    </row>
    <row r="10" spans="1:22" x14ac:dyDescent="0.25">
      <c r="A10" s="1" t="s">
        <v>25</v>
      </c>
      <c r="B10" s="3">
        <v>955.81541358310096</v>
      </c>
      <c r="C10" s="3">
        <v>3.68323399920871</v>
      </c>
      <c r="D10" s="3">
        <v>34.290837289976999</v>
      </c>
      <c r="E10" s="3">
        <v>1047.4435397904999</v>
      </c>
      <c r="F10" s="7">
        <v>23.660235332440301</v>
      </c>
      <c r="G10" s="3">
        <v>85507.956739429806</v>
      </c>
      <c r="H10" s="3">
        <v>49.768966221232802</v>
      </c>
      <c r="I10" s="3">
        <v>48.517956650613797</v>
      </c>
      <c r="J10" s="3">
        <v>14681.871769350901</v>
      </c>
      <c r="K10" s="3">
        <v>63.587804241280097</v>
      </c>
      <c r="L10" s="3">
        <v>2.3424594341087599</v>
      </c>
      <c r="M10" s="3">
        <v>514.89084673626496</v>
      </c>
      <c r="N10" s="3">
        <v>4.2016606321525603E-2</v>
      </c>
      <c r="O10" s="3">
        <v>109.832356696226</v>
      </c>
      <c r="P10" s="3">
        <v>0.404543533243022</v>
      </c>
      <c r="Q10" s="3">
        <v>37.325318081325598</v>
      </c>
      <c r="R10" s="3">
        <v>13.398488419307601</v>
      </c>
      <c r="S10" s="3">
        <v>869.49853722318005</v>
      </c>
      <c r="T10" s="3">
        <v>7.0615034266293399</v>
      </c>
      <c r="U10" s="3">
        <v>1.3743668748115201</v>
      </c>
      <c r="V10" s="3">
        <v>3.6919994754736698</v>
      </c>
    </row>
    <row r="11" spans="1:22" x14ac:dyDescent="0.25">
      <c r="A11" s="1" t="s">
        <v>26</v>
      </c>
      <c r="B11" s="3">
        <v>1111.4948280833601</v>
      </c>
      <c r="C11" s="3">
        <v>4.14158130489478</v>
      </c>
      <c r="D11" s="3">
        <v>41.949157691122601</v>
      </c>
      <c r="E11" s="3">
        <v>989.26670208567805</v>
      </c>
      <c r="F11" s="7">
        <v>34.599980838849099</v>
      </c>
      <c r="G11" s="3">
        <v>75004.970753180794</v>
      </c>
      <c r="H11" s="3">
        <v>322.29207501600899</v>
      </c>
      <c r="I11" s="3">
        <v>46.832663280224097</v>
      </c>
      <c r="J11" s="3">
        <v>14259.5297444805</v>
      </c>
      <c r="K11" s="3">
        <v>63.559019100661097</v>
      </c>
      <c r="L11" s="3">
        <v>2.6777553513727499</v>
      </c>
      <c r="M11" s="3">
        <v>485.90375938642097</v>
      </c>
      <c r="N11" s="3">
        <v>0.28737700812755002</v>
      </c>
      <c r="O11" s="3">
        <v>115.26464299194301</v>
      </c>
      <c r="P11" s="3">
        <v>0.39614854779166297</v>
      </c>
      <c r="Q11" s="3">
        <v>37.415469054680102</v>
      </c>
      <c r="R11" s="3">
        <v>25.2705367108084</v>
      </c>
      <c r="S11" s="3">
        <v>743.67064985715194</v>
      </c>
      <c r="T11" s="3">
        <v>9.4558622573394207</v>
      </c>
      <c r="U11" s="3">
        <v>1.4575786962214801</v>
      </c>
      <c r="V11" s="3">
        <v>3.3886780516318802</v>
      </c>
    </row>
    <row r="12" spans="1:22" x14ac:dyDescent="0.25">
      <c r="A12" s="1" t="s">
        <v>27</v>
      </c>
      <c r="B12" s="3">
        <v>974.72119180758</v>
      </c>
      <c r="C12" s="3">
        <v>4.1203196747698003</v>
      </c>
      <c r="D12" s="3">
        <v>40.594789188058797</v>
      </c>
      <c r="E12" s="3">
        <v>835.96621537921897</v>
      </c>
      <c r="F12" s="7">
        <v>28.305515338522099</v>
      </c>
      <c r="G12" s="3">
        <v>78997.794780461001</v>
      </c>
      <c r="H12" s="3">
        <v>204.82827650063001</v>
      </c>
      <c r="I12" s="3">
        <v>46.755474042497497</v>
      </c>
      <c r="J12" s="3">
        <v>14033.5022114975</v>
      </c>
      <c r="K12" s="3">
        <v>64.6405309963706</v>
      </c>
      <c r="L12" s="3">
        <v>2.6919463939915</v>
      </c>
      <c r="M12" s="3">
        <v>537.48415129890304</v>
      </c>
      <c r="N12" s="3">
        <v>0.35601215664998798</v>
      </c>
      <c r="O12" s="3">
        <v>117.708830369374</v>
      </c>
      <c r="P12" s="3">
        <v>0.39371149978195003</v>
      </c>
      <c r="Q12" s="3">
        <v>37.312042227568</v>
      </c>
      <c r="R12" s="3">
        <v>26.776606504453898</v>
      </c>
      <c r="S12" s="3">
        <v>740.725533030272</v>
      </c>
      <c r="T12" s="3">
        <v>13.2147050263421</v>
      </c>
      <c r="U12" s="3">
        <v>1.7364554459522901</v>
      </c>
      <c r="V12" s="3">
        <v>3.8010227593682799</v>
      </c>
    </row>
    <row r="13" spans="1:22" x14ac:dyDescent="0.25">
      <c r="A13" s="1" t="s">
        <v>28</v>
      </c>
      <c r="B13" s="3">
        <v>904.49198612274495</v>
      </c>
      <c r="C13" s="3">
        <v>4.1477920807701301</v>
      </c>
      <c r="D13" s="3">
        <v>36.450104678827998</v>
      </c>
      <c r="E13" s="3">
        <v>1094.7889965741099</v>
      </c>
      <c r="F13" s="7">
        <v>27.392514711653899</v>
      </c>
      <c r="G13" s="3">
        <v>83690.093796664994</v>
      </c>
      <c r="H13" s="3">
        <v>410.314316108779</v>
      </c>
      <c r="I13" s="3">
        <v>49.774668185514102</v>
      </c>
      <c r="J13" s="3">
        <v>14727.9311627478</v>
      </c>
      <c r="K13" s="3">
        <v>63.764206547629698</v>
      </c>
      <c r="L13" s="3">
        <v>2.3524812109143598</v>
      </c>
      <c r="M13" s="3">
        <v>548.89772040854996</v>
      </c>
      <c r="N13" s="3">
        <v>5.16525290553531E-2</v>
      </c>
      <c r="O13" s="3">
        <v>128.947528058274</v>
      </c>
      <c r="P13" s="3">
        <v>0.39921372560342799</v>
      </c>
      <c r="Q13" s="3">
        <v>37.5542210481361</v>
      </c>
      <c r="R13" s="3">
        <v>17.290054152221799</v>
      </c>
      <c r="S13" s="3">
        <v>830.61834625840004</v>
      </c>
      <c r="T13" s="3">
        <v>15.876864352453</v>
      </c>
      <c r="U13" s="3">
        <v>1.8329448922132501</v>
      </c>
      <c r="V13" s="3">
        <v>3.9377304789077301</v>
      </c>
    </row>
    <row r="14" spans="1:22" x14ac:dyDescent="0.25">
      <c r="A14" s="1" t="s">
        <v>29</v>
      </c>
      <c r="B14" s="3">
        <v>888.15126529545</v>
      </c>
      <c r="C14" s="3">
        <v>3.9964470984651199</v>
      </c>
      <c r="D14" s="3">
        <v>38.997021622779698</v>
      </c>
      <c r="E14" s="3">
        <v>1133.52998858254</v>
      </c>
      <c r="F14" s="7">
        <v>28.344477925362</v>
      </c>
      <c r="G14" s="3">
        <v>80919.887524738297</v>
      </c>
      <c r="H14" s="3">
        <v>49.582333530066499</v>
      </c>
      <c r="I14" s="3">
        <v>47.179052804224398</v>
      </c>
      <c r="J14" s="3">
        <v>13984.980236604701</v>
      </c>
      <c r="K14" s="3">
        <v>61.8578584204257</v>
      </c>
      <c r="L14" s="3">
        <v>2.2846899341634099</v>
      </c>
      <c r="M14" s="3">
        <v>496.02527652265798</v>
      </c>
      <c r="N14" s="3">
        <v>9.6709396836957798E-2</v>
      </c>
      <c r="O14" s="3">
        <v>125.308631050225</v>
      </c>
      <c r="P14" s="3">
        <v>0.39079286483061798</v>
      </c>
      <c r="Q14" s="3">
        <v>36.816214241937502</v>
      </c>
      <c r="R14" s="3">
        <v>20.9585964510302</v>
      </c>
      <c r="S14" s="3">
        <v>808.02586992083695</v>
      </c>
      <c r="T14" s="3">
        <v>13.5964651955905</v>
      </c>
      <c r="U14" s="3">
        <v>1.46575484146212</v>
      </c>
      <c r="V14" s="3">
        <v>3.59967950436786</v>
      </c>
    </row>
    <row r="15" spans="1:22" x14ac:dyDescent="0.25">
      <c r="A15" s="9" t="s">
        <v>30</v>
      </c>
      <c r="B15" s="10">
        <v>894.97912698476102</v>
      </c>
      <c r="C15" s="10">
        <v>4.0505287850919203</v>
      </c>
      <c r="D15" s="10">
        <v>40.036722301332098</v>
      </c>
      <c r="E15" s="10">
        <v>1053.31400456898</v>
      </c>
      <c r="F15" s="11">
        <v>23.761420368933599</v>
      </c>
      <c r="G15" s="10">
        <v>84076.527063315996</v>
      </c>
      <c r="H15" s="10">
        <v>25.505100753414201</v>
      </c>
      <c r="I15" s="10">
        <v>47.537470765920098</v>
      </c>
      <c r="J15" s="10">
        <v>14817.3656768291</v>
      </c>
      <c r="K15" s="10">
        <v>60.312396976107998</v>
      </c>
      <c r="L15" s="10">
        <v>2.0638348533990798</v>
      </c>
      <c r="M15" s="10">
        <v>499.10174798527498</v>
      </c>
      <c r="N15" s="10">
        <v>3.5925775958348498E-2</v>
      </c>
      <c r="O15" s="10">
        <v>103.917933388858</v>
      </c>
      <c r="P15" s="10">
        <v>0.37943205438530597</v>
      </c>
      <c r="Q15" s="10">
        <v>29.705840562334402</v>
      </c>
      <c r="R15" s="10">
        <v>10.173350775324099</v>
      </c>
      <c r="S15" s="10">
        <v>840.87842381861503</v>
      </c>
      <c r="T15" s="10">
        <v>5.7855552014073197</v>
      </c>
      <c r="U15" s="10">
        <v>1.4822535716846399</v>
      </c>
      <c r="V15" s="10">
        <v>3.45878733550117</v>
      </c>
    </row>
    <row r="16" spans="1:22" x14ac:dyDescent="0.25">
      <c r="A16" s="1" t="s">
        <v>31</v>
      </c>
      <c r="B16" s="3">
        <v>961.96856804475669</v>
      </c>
      <c r="C16" s="3">
        <v>3.9902662772276671</v>
      </c>
      <c r="D16" s="3">
        <v>39.310852971806717</v>
      </c>
      <c r="E16" s="3">
        <v>1004.3216737728488</v>
      </c>
      <c r="F16" s="7">
        <v>27.129484050716218</v>
      </c>
      <c r="G16" s="3">
        <v>81092.326602308865</v>
      </c>
      <c r="H16" s="3">
        <v>176.60080085051263</v>
      </c>
      <c r="I16" s="3">
        <v>47.865856238289382</v>
      </c>
      <c r="J16" s="3">
        <v>14403.184183346157</v>
      </c>
      <c r="K16" s="3">
        <v>63.227931446845908</v>
      </c>
      <c r="L16" s="3">
        <v>2.4471321786083311</v>
      </c>
      <c r="M16" s="3">
        <v>512.69069852120435</v>
      </c>
      <c r="N16" s="3">
        <v>0.14228376239694498</v>
      </c>
      <c r="O16" s="3">
        <v>114.32900085634284</v>
      </c>
      <c r="P16" s="3">
        <v>0.39505853919938494</v>
      </c>
      <c r="Q16" s="3">
        <v>36.494538355162227</v>
      </c>
      <c r="R16" s="3">
        <v>20.369212954567985</v>
      </c>
      <c r="S16" s="3">
        <v>804.93903644099612</v>
      </c>
      <c r="T16" s="3">
        <v>10.085297338009152</v>
      </c>
      <c r="U16" s="3">
        <v>1.5266779042655585</v>
      </c>
      <c r="V16" s="3">
        <v>3.6349529755529928</v>
      </c>
    </row>
    <row r="17" spans="1:22" x14ac:dyDescent="0.25">
      <c r="A17" s="1" t="s">
        <v>32</v>
      </c>
      <c r="B17" s="3">
        <v>79.137004582201811</v>
      </c>
      <c r="C17" s="3">
        <v>0.18343394758188436</v>
      </c>
      <c r="D17" s="3">
        <v>3.0330544261526318</v>
      </c>
      <c r="E17" s="3">
        <v>111.19828604764601</v>
      </c>
      <c r="F17" s="7">
        <v>3.9353579874662805</v>
      </c>
      <c r="G17" s="3">
        <v>3636.0389629687975</v>
      </c>
      <c r="H17" s="3">
        <v>148.15637958852062</v>
      </c>
      <c r="I17" s="3">
        <v>1.1034942182703043</v>
      </c>
      <c r="J17" s="3">
        <v>340.16628441850116</v>
      </c>
      <c r="K17" s="3">
        <v>1.6128734228853894</v>
      </c>
      <c r="L17" s="3">
        <v>0.25134262201310803</v>
      </c>
      <c r="M17" s="3">
        <v>22.90697665421002</v>
      </c>
      <c r="N17" s="3">
        <v>0.12822126216270213</v>
      </c>
      <c r="O17" s="3">
        <v>10.8038572010758</v>
      </c>
      <c r="P17" s="3">
        <v>8.3164849436216277E-3</v>
      </c>
      <c r="Q17" s="3">
        <v>3.0976979202164499</v>
      </c>
      <c r="R17" s="3">
        <v>7.0372347422210355</v>
      </c>
      <c r="S17" s="3">
        <v>48.339124206218706</v>
      </c>
      <c r="T17" s="3">
        <v>4.1584055033523457</v>
      </c>
      <c r="U17" s="3">
        <v>0.18587366020003049</v>
      </c>
      <c r="V17" s="3">
        <v>0.19152287070462623</v>
      </c>
    </row>
    <row r="18" spans="1:22" x14ac:dyDescent="0.25">
      <c r="A18" s="1"/>
      <c r="B18" s="2"/>
      <c r="C18" s="2"/>
      <c r="D18" s="2"/>
      <c r="E18" s="3"/>
      <c r="F18" s="4"/>
      <c r="G18" s="2"/>
      <c r="H18" s="2"/>
      <c r="I18" s="2"/>
      <c r="J18" s="2"/>
      <c r="K18" s="2"/>
      <c r="L18" s="2"/>
      <c r="M18" s="2"/>
      <c r="N18" s="2"/>
      <c r="O18" s="2"/>
      <c r="P18" s="2"/>
      <c r="Q18" s="2"/>
      <c r="R18" s="2"/>
      <c r="S18" s="2"/>
      <c r="T18" s="2"/>
      <c r="U18" s="2"/>
      <c r="V18" s="2"/>
    </row>
    <row r="19" spans="1:22" x14ac:dyDescent="0.25">
      <c r="A19" s="1" t="s">
        <v>423</v>
      </c>
      <c r="B19" s="2"/>
      <c r="C19" s="2"/>
      <c r="D19" s="2"/>
      <c r="E19" s="3"/>
      <c r="F19" s="4"/>
      <c r="G19" s="2"/>
      <c r="H19" s="2"/>
      <c r="I19" s="2"/>
      <c r="J19" s="2"/>
      <c r="K19" s="2"/>
      <c r="L19" s="2"/>
      <c r="M19" s="2"/>
      <c r="N19" s="2"/>
      <c r="O19" s="2"/>
      <c r="P19" s="2"/>
      <c r="Q19" s="2"/>
      <c r="R19" s="2"/>
      <c r="S19" s="2"/>
      <c r="T19" s="2"/>
      <c r="U19" s="2"/>
      <c r="V19" s="2"/>
    </row>
    <row r="20" spans="1:22" x14ac:dyDescent="0.25">
      <c r="A20" s="1" t="s">
        <v>33</v>
      </c>
      <c r="B20" s="3">
        <v>107.85718701541001</v>
      </c>
      <c r="C20" s="3">
        <v>1.8246416210691501</v>
      </c>
      <c r="D20" s="3">
        <v>63.639171396901901</v>
      </c>
      <c r="E20" s="3">
        <v>4440.0236940847099</v>
      </c>
      <c r="F20" s="7">
        <v>32.234586485205298</v>
      </c>
      <c r="G20" s="3">
        <v>89763.240387506899</v>
      </c>
      <c r="H20" s="3">
        <v>63.536084436454502</v>
      </c>
      <c r="I20" s="3">
        <v>39.692146009918901</v>
      </c>
      <c r="J20" s="3">
        <v>2186.88366845581</v>
      </c>
      <c r="K20" s="3">
        <v>98.617447504274907</v>
      </c>
      <c r="L20" s="3">
        <v>1.09354503792005</v>
      </c>
      <c r="M20" s="3">
        <v>346.13073566994399</v>
      </c>
      <c r="N20" s="3">
        <v>2.3596669560865001E-2</v>
      </c>
      <c r="O20" s="3">
        <v>66.619842237020194</v>
      </c>
      <c r="P20" s="3">
        <v>0.46670243785120502</v>
      </c>
      <c r="Q20" s="3">
        <v>29.571824746223001</v>
      </c>
      <c r="R20" s="3">
        <v>2.1804396969139699</v>
      </c>
      <c r="S20" s="3">
        <v>99.740315230134996</v>
      </c>
      <c r="T20" s="3">
        <v>2.5069424641540601</v>
      </c>
      <c r="U20" s="3">
        <v>20.711130011711401</v>
      </c>
      <c r="V20" s="3">
        <v>1.31525263073457</v>
      </c>
    </row>
    <row r="21" spans="1:22" x14ac:dyDescent="0.25">
      <c r="A21" s="1" t="s">
        <v>34</v>
      </c>
      <c r="B21" s="3">
        <v>104.66093544786401</v>
      </c>
      <c r="C21" s="3">
        <v>1.92703221754761</v>
      </c>
      <c r="D21" s="3">
        <v>60.201543154345501</v>
      </c>
      <c r="E21" s="3">
        <v>4379.0753583645901</v>
      </c>
      <c r="F21" s="7">
        <v>23.580818180629301</v>
      </c>
      <c r="G21" s="3">
        <v>90030.991503966099</v>
      </c>
      <c r="H21" s="3">
        <v>72.759890602416505</v>
      </c>
      <c r="I21" s="3">
        <v>40.475000423269599</v>
      </c>
      <c r="J21" s="3">
        <v>2204.4018090569198</v>
      </c>
      <c r="K21" s="3">
        <v>97.188249315472603</v>
      </c>
      <c r="L21" s="3">
        <v>1.34584413035941</v>
      </c>
      <c r="M21" s="3">
        <v>343.06406372701298</v>
      </c>
      <c r="N21" s="3">
        <v>1.54813205672881E-2</v>
      </c>
      <c r="O21" s="3">
        <v>66.974958319465699</v>
      </c>
      <c r="P21" s="3">
        <v>0.46746714869788702</v>
      </c>
      <c r="Q21" s="3">
        <v>29.460436777343499</v>
      </c>
      <c r="R21" s="3">
        <v>2.1180952347385902</v>
      </c>
      <c r="S21" s="3">
        <v>102.074528507849</v>
      </c>
      <c r="T21" s="3">
        <v>2.4809316612207502</v>
      </c>
      <c r="U21" s="3">
        <v>19.7849317428098</v>
      </c>
      <c r="V21" s="3">
        <v>1.2827264354493499</v>
      </c>
    </row>
    <row r="22" spans="1:22" x14ac:dyDescent="0.25">
      <c r="A22" s="1" t="s">
        <v>35</v>
      </c>
      <c r="B22" s="3">
        <v>94.407280113239295</v>
      </c>
      <c r="C22" s="3">
        <v>1.89488123564918</v>
      </c>
      <c r="D22" s="3">
        <v>59.137423291324197</v>
      </c>
      <c r="E22" s="3">
        <v>4418.6403315576999</v>
      </c>
      <c r="F22" s="7">
        <v>25.2491445744764</v>
      </c>
      <c r="G22" s="3">
        <v>91757.189561776206</v>
      </c>
      <c r="H22" s="3">
        <v>80.814412904605504</v>
      </c>
      <c r="I22" s="3">
        <v>40.954496212055901</v>
      </c>
      <c r="J22" s="3">
        <v>2233.2159186742301</v>
      </c>
      <c r="K22" s="3">
        <v>99.563486586199105</v>
      </c>
      <c r="L22" s="3">
        <v>1.33240320714919</v>
      </c>
      <c r="M22" s="3">
        <v>345.39966944487799</v>
      </c>
      <c r="N22" s="3">
        <v>1.9924478009704202E-2</v>
      </c>
      <c r="O22" s="3">
        <v>67.528055665711904</v>
      </c>
      <c r="P22" s="3">
        <v>0.47459765830977502</v>
      </c>
      <c r="Q22" s="3">
        <v>29.539231909111699</v>
      </c>
      <c r="R22" s="3">
        <v>2.1617147003352302</v>
      </c>
      <c r="S22" s="3">
        <v>106.13766385002801</v>
      </c>
      <c r="T22" s="3">
        <v>2.5421818354713799</v>
      </c>
      <c r="U22" s="3">
        <v>20.536565979325399</v>
      </c>
      <c r="V22" s="3">
        <v>1.3355917049606001</v>
      </c>
    </row>
    <row r="23" spans="1:22" x14ac:dyDescent="0.25">
      <c r="A23" s="1" t="s">
        <v>36</v>
      </c>
      <c r="B23" s="3">
        <v>82.415915286543395</v>
      </c>
      <c r="C23" s="3">
        <v>1.9743202040577501</v>
      </c>
      <c r="D23" s="3">
        <v>63.727503552555298</v>
      </c>
      <c r="E23" s="3">
        <v>4488.3334633451796</v>
      </c>
      <c r="F23" s="7">
        <v>25.445636657879199</v>
      </c>
      <c r="G23" s="3">
        <v>91162.214391210102</v>
      </c>
      <c r="H23" s="3">
        <v>64.404973083167107</v>
      </c>
      <c r="I23" s="3">
        <v>41.511854355033201</v>
      </c>
      <c r="J23" s="3">
        <v>2266.8516992791301</v>
      </c>
      <c r="K23" s="3">
        <v>98.945677118388801</v>
      </c>
      <c r="L23" s="3">
        <v>1.26106295629467</v>
      </c>
      <c r="M23" s="3">
        <v>339.513743347613</v>
      </c>
      <c r="N23" s="3">
        <v>1.9693637600486098E-2</v>
      </c>
      <c r="O23" s="3">
        <v>68.509900960468698</v>
      </c>
      <c r="P23" s="3">
        <v>0.47306850625970198</v>
      </c>
      <c r="Q23" s="3">
        <v>29.538994094905799</v>
      </c>
      <c r="R23" s="3">
        <v>2.1339336152339898</v>
      </c>
      <c r="S23" s="3">
        <v>104.83911881045501</v>
      </c>
      <c r="T23" s="3">
        <v>2.5064470691834999</v>
      </c>
      <c r="U23" s="3">
        <v>20.5237694682077</v>
      </c>
      <c r="V23" s="3">
        <v>1.3118223818411101</v>
      </c>
    </row>
    <row r="24" spans="1:22" x14ac:dyDescent="0.25">
      <c r="A24" s="1" t="s">
        <v>37</v>
      </c>
      <c r="B24" s="3">
        <v>150.389844378101</v>
      </c>
      <c r="C24" s="3">
        <v>3.8103077896652802</v>
      </c>
      <c r="D24" s="3">
        <v>60.428005278730502</v>
      </c>
      <c r="E24" s="3">
        <v>4392.4147578786497</v>
      </c>
      <c r="F24" s="7">
        <v>66.389976946718804</v>
      </c>
      <c r="G24" s="3">
        <v>91495.929550417204</v>
      </c>
      <c r="H24" s="3">
        <v>194.78845661601</v>
      </c>
      <c r="I24" s="3">
        <v>38.199190322753097</v>
      </c>
      <c r="J24" s="3">
        <v>2029.15017313721</v>
      </c>
      <c r="K24" s="3">
        <v>102.857616563364</v>
      </c>
      <c r="L24" s="3">
        <v>1.5609997635309201</v>
      </c>
      <c r="M24" s="3">
        <v>428.268510138919</v>
      </c>
      <c r="N24" s="3">
        <v>2.9456565329283299E-2</v>
      </c>
      <c r="O24" s="3">
        <v>62.6287048860939</v>
      </c>
      <c r="P24" s="3">
        <v>0.48836206907565299</v>
      </c>
      <c r="Q24" s="3">
        <v>32.688989559752102</v>
      </c>
      <c r="R24" s="3">
        <v>2.4450140094964699</v>
      </c>
      <c r="S24" s="3">
        <v>96.404147796980794</v>
      </c>
      <c r="T24" s="3">
        <v>2.32696987195783</v>
      </c>
      <c r="U24" s="3">
        <v>19.332399988431899</v>
      </c>
      <c r="V24" s="3">
        <v>1.63040229967787</v>
      </c>
    </row>
    <row r="25" spans="1:22" x14ac:dyDescent="0.25">
      <c r="A25" s="1" t="s">
        <v>38</v>
      </c>
      <c r="B25" s="3">
        <v>83.570086612278402</v>
      </c>
      <c r="C25" s="3">
        <v>3.09338162582472</v>
      </c>
      <c r="D25" s="3">
        <v>62.078596684810996</v>
      </c>
      <c r="E25" s="3">
        <v>4451.8930998657497</v>
      </c>
      <c r="F25" s="7">
        <v>23.2625567487692</v>
      </c>
      <c r="G25" s="3">
        <v>91739.949763861398</v>
      </c>
      <c r="H25" s="3">
        <v>69.900206778187396</v>
      </c>
      <c r="I25" s="3">
        <v>41.459001927847403</v>
      </c>
      <c r="J25" s="3">
        <v>2243.66594708403</v>
      </c>
      <c r="K25" s="3">
        <v>102.398977558284</v>
      </c>
      <c r="L25" s="3">
        <v>1.2500297384960199</v>
      </c>
      <c r="M25" s="3">
        <v>344.00935764059602</v>
      </c>
      <c r="N25" s="3">
        <v>2.2294648735544299E-2</v>
      </c>
      <c r="O25" s="3">
        <v>68.079539908354704</v>
      </c>
      <c r="P25" s="3">
        <v>0.49080344290619898</v>
      </c>
      <c r="Q25" s="3">
        <v>30.108383604358501</v>
      </c>
      <c r="R25" s="3">
        <v>2.1576111031674499</v>
      </c>
      <c r="S25" s="3">
        <v>105.08501712052301</v>
      </c>
      <c r="T25" s="3">
        <v>2.54980384461226</v>
      </c>
      <c r="U25" s="3">
        <v>20.973550893249801</v>
      </c>
      <c r="V25" s="3">
        <v>1.35049342440359</v>
      </c>
    </row>
    <row r="26" spans="1:22" x14ac:dyDescent="0.25">
      <c r="A26" s="1" t="s">
        <v>39</v>
      </c>
      <c r="B26" s="3">
        <v>85.377795764225993</v>
      </c>
      <c r="C26" s="3">
        <v>1.7404254659623599</v>
      </c>
      <c r="D26" s="3">
        <v>58.604382179236097</v>
      </c>
      <c r="E26" s="3">
        <v>4430.5357461423</v>
      </c>
      <c r="F26" s="7">
        <v>38.7777316369475</v>
      </c>
      <c r="G26" s="3">
        <v>90738.232108684999</v>
      </c>
      <c r="H26" s="3">
        <v>102.895166270031</v>
      </c>
      <c r="I26" s="3">
        <v>38.541036513691601</v>
      </c>
      <c r="J26" s="3">
        <v>2134.4800175783598</v>
      </c>
      <c r="K26" s="3">
        <v>100.314170194474</v>
      </c>
      <c r="L26" s="3">
        <v>1.3184493565070501</v>
      </c>
      <c r="M26" s="3">
        <v>341.03658956728998</v>
      </c>
      <c r="N26" s="3">
        <v>3.3301522253121003E-2</v>
      </c>
      <c r="O26" s="3">
        <v>66.215307181718799</v>
      </c>
      <c r="P26" s="3">
        <v>0.47953710611681999</v>
      </c>
      <c r="Q26" s="3">
        <v>30.1654876970514</v>
      </c>
      <c r="R26" s="3">
        <v>2.2467551613382901</v>
      </c>
      <c r="S26" s="3">
        <v>99.671221928322296</v>
      </c>
      <c r="T26" s="3">
        <v>2.43230009505857</v>
      </c>
      <c r="U26" s="3">
        <v>20.697692117830201</v>
      </c>
      <c r="V26" s="3">
        <v>1.3220788524512901</v>
      </c>
    </row>
    <row r="27" spans="1:22" x14ac:dyDescent="0.25">
      <c r="A27" s="1" t="s">
        <v>40</v>
      </c>
      <c r="B27" s="3">
        <v>88.825534628122</v>
      </c>
      <c r="C27" s="3">
        <v>2.1539862109816501</v>
      </c>
      <c r="D27" s="3">
        <v>59.313145597291303</v>
      </c>
      <c r="E27" s="3">
        <v>4459.1823476101199</v>
      </c>
      <c r="F27" s="7">
        <v>27.291451891367299</v>
      </c>
      <c r="G27" s="3">
        <v>91719.314518437299</v>
      </c>
      <c r="H27" s="3">
        <v>82.660837610837007</v>
      </c>
      <c r="I27" s="3">
        <v>40.905342554785399</v>
      </c>
      <c r="J27" s="3">
        <v>2226.8432151642</v>
      </c>
      <c r="K27" s="3">
        <v>101.73613656239399</v>
      </c>
      <c r="L27" s="3">
        <v>1.3520108745534301</v>
      </c>
      <c r="M27" s="3">
        <v>343.26454319421202</v>
      </c>
      <c r="N27" s="3">
        <v>2.28379373646618E-2</v>
      </c>
      <c r="O27" s="3">
        <v>68.740751587512804</v>
      </c>
      <c r="P27" s="3">
        <v>0.477782605900332</v>
      </c>
      <c r="Q27" s="3">
        <v>30.633852251079499</v>
      </c>
      <c r="R27" s="3">
        <v>2.3371745718641201</v>
      </c>
      <c r="S27" s="3">
        <v>104.866419031194</v>
      </c>
      <c r="T27" s="3">
        <v>2.5309456135525901</v>
      </c>
      <c r="U27" s="3">
        <v>21.000001661789199</v>
      </c>
      <c r="V27" s="3">
        <v>1.3345423109086401</v>
      </c>
    </row>
    <row r="28" spans="1:22" x14ac:dyDescent="0.25">
      <c r="A28" s="1" t="s">
        <v>41</v>
      </c>
      <c r="B28" s="3">
        <v>87.142250720352294</v>
      </c>
      <c r="C28" s="3">
        <v>2.3315422956284002</v>
      </c>
      <c r="D28" s="3">
        <v>59.803834519488198</v>
      </c>
      <c r="E28" s="3">
        <v>4401.70463542775</v>
      </c>
      <c r="F28" s="7">
        <v>37.0861526749026</v>
      </c>
      <c r="G28" s="3">
        <v>91909.423148377304</v>
      </c>
      <c r="H28" s="3">
        <v>130.883412296747</v>
      </c>
      <c r="I28" s="3">
        <v>38.864903192693497</v>
      </c>
      <c r="J28" s="3">
        <v>2170.5693886477402</v>
      </c>
      <c r="K28" s="3">
        <v>99.982400175943596</v>
      </c>
      <c r="L28" s="3">
        <v>1.2962913698910701</v>
      </c>
      <c r="M28" s="3">
        <v>341.33170969551799</v>
      </c>
      <c r="N28" s="3">
        <v>3.5793379257581297E-2</v>
      </c>
      <c r="O28" s="3">
        <v>66.749484045307199</v>
      </c>
      <c r="P28" s="3">
        <v>0.48053701140755101</v>
      </c>
      <c r="Q28" s="3">
        <v>30.155739155844898</v>
      </c>
      <c r="R28" s="3">
        <v>2.3070244292721598</v>
      </c>
      <c r="S28" s="3">
        <v>101.609790655053</v>
      </c>
      <c r="T28" s="3">
        <v>2.48382170409799</v>
      </c>
      <c r="U28" s="3">
        <v>21.0429204206545</v>
      </c>
      <c r="V28" s="3">
        <v>1.3299059261044099</v>
      </c>
    </row>
    <row r="29" spans="1:22" x14ac:dyDescent="0.25">
      <c r="A29" s="9" t="s">
        <v>42</v>
      </c>
      <c r="B29" s="10">
        <v>121.672170828508</v>
      </c>
      <c r="C29" s="10">
        <v>3.2687045247748898</v>
      </c>
      <c r="D29" s="10">
        <v>57.923317127781999</v>
      </c>
      <c r="E29" s="10">
        <v>4444.4568605686</v>
      </c>
      <c r="F29" s="11">
        <v>108.116143875563</v>
      </c>
      <c r="G29" s="10">
        <v>91544.147938360897</v>
      </c>
      <c r="H29" s="10">
        <v>151.645215026404</v>
      </c>
      <c r="I29" s="10">
        <v>42.472104762989098</v>
      </c>
      <c r="J29" s="10">
        <v>2236.0502395785102</v>
      </c>
      <c r="K29" s="10">
        <v>101.43431906806001</v>
      </c>
      <c r="L29" s="10">
        <v>1.4920880456349801</v>
      </c>
      <c r="M29" s="10">
        <v>340.68867704539701</v>
      </c>
      <c r="N29" s="10">
        <v>0.123696837388831</v>
      </c>
      <c r="O29" s="10">
        <v>67.050962639748903</v>
      </c>
      <c r="P29" s="10">
        <v>0.48332255063992202</v>
      </c>
      <c r="Q29" s="10">
        <v>30.334399708649499</v>
      </c>
      <c r="R29" s="10">
        <v>2.2747527946342898</v>
      </c>
      <c r="S29" s="10">
        <v>108.123110751696</v>
      </c>
      <c r="T29" s="10">
        <v>2.4777071371014201</v>
      </c>
      <c r="U29" s="10">
        <v>19.4289078099218</v>
      </c>
      <c r="V29" s="10">
        <v>1.2803756485401101</v>
      </c>
    </row>
    <row r="30" spans="1:22" x14ac:dyDescent="0.25">
      <c r="A30" s="1" t="s">
        <v>31</v>
      </c>
      <c r="B30" s="3">
        <v>100.63190007946443</v>
      </c>
      <c r="C30" s="3">
        <v>2.4019223191160988</v>
      </c>
      <c r="D30" s="3">
        <v>60.485692278246596</v>
      </c>
      <c r="E30" s="3">
        <v>4430.6260294845351</v>
      </c>
      <c r="F30" s="7">
        <v>40.743419967245863</v>
      </c>
      <c r="G30" s="3">
        <v>91186.063287259836</v>
      </c>
      <c r="H30" s="3">
        <v>101.42886556248601</v>
      </c>
      <c r="I30" s="3">
        <v>40.307507627503767</v>
      </c>
      <c r="J30" s="3">
        <v>2193.211207665614</v>
      </c>
      <c r="K30" s="3">
        <v>100.30384806468551</v>
      </c>
      <c r="L30" s="3">
        <v>1.3302724480336792</v>
      </c>
      <c r="M30" s="3">
        <v>351.27075994713795</v>
      </c>
      <c r="N30" s="3">
        <v>3.4607699606736611E-2</v>
      </c>
      <c r="O30" s="3">
        <v>66.909750743140279</v>
      </c>
      <c r="P30" s="3">
        <v>0.47821805371650461</v>
      </c>
      <c r="Q30" s="3">
        <v>30.219733950431987</v>
      </c>
      <c r="R30" s="3">
        <v>2.2362515316994558</v>
      </c>
      <c r="S30" s="3">
        <v>102.85513336822359</v>
      </c>
      <c r="T30" s="3">
        <v>2.4838051296410351</v>
      </c>
      <c r="U30" s="3">
        <v>20.403187009393172</v>
      </c>
      <c r="V30" s="3">
        <v>1.349319161507154</v>
      </c>
    </row>
    <row r="31" spans="1:22" x14ac:dyDescent="0.25">
      <c r="A31" s="1" t="s">
        <v>32</v>
      </c>
      <c r="B31" s="3">
        <v>21.609426927661296</v>
      </c>
      <c r="C31" s="3">
        <v>0.72385454253377302</v>
      </c>
      <c r="D31" s="3">
        <v>2.0231412027576674</v>
      </c>
      <c r="E31" s="3">
        <v>33.291962008538363</v>
      </c>
      <c r="F31" s="7">
        <v>26.960166628654051</v>
      </c>
      <c r="G31" s="3">
        <v>761.90994626805605</v>
      </c>
      <c r="H31" s="3">
        <v>44.104935241119939</v>
      </c>
      <c r="I31" s="3">
        <v>1.4256041650009672</v>
      </c>
      <c r="J31" s="3">
        <v>69.584935503588213</v>
      </c>
      <c r="K31" s="3">
        <v>1.8039406653185304</v>
      </c>
      <c r="L31" s="3">
        <v>0.12853973462658264</v>
      </c>
      <c r="M31" s="3">
        <v>27.136386605405534</v>
      </c>
      <c r="N31" s="3">
        <v>3.1940476785267666E-2</v>
      </c>
      <c r="O31" s="3">
        <v>1.7194082687780607</v>
      </c>
      <c r="P31" s="3">
        <v>8.0448223908269108E-3</v>
      </c>
      <c r="Q31" s="3">
        <v>0.95592367603335915</v>
      </c>
      <c r="R31" s="3">
        <v>0.10522652409551075</v>
      </c>
      <c r="S31" s="3">
        <v>3.5760820154457011</v>
      </c>
      <c r="T31" s="3">
        <v>6.52596508894107E-2</v>
      </c>
      <c r="U31" s="3">
        <v>0.64830532371480698</v>
      </c>
      <c r="V31" s="3">
        <v>0.10126376566428848</v>
      </c>
    </row>
    <row r="32" spans="1:22" x14ac:dyDescent="0.25">
      <c r="A32" s="1"/>
      <c r="B32" s="3"/>
      <c r="C32" s="3"/>
      <c r="D32" s="3"/>
      <c r="E32" s="3"/>
      <c r="F32" s="7"/>
      <c r="G32" s="3"/>
      <c r="H32" s="3"/>
      <c r="I32" s="3"/>
      <c r="J32" s="3"/>
      <c r="K32" s="3"/>
      <c r="L32" s="3"/>
      <c r="M32" s="3"/>
      <c r="N32" s="3"/>
      <c r="O32" s="3"/>
      <c r="P32" s="3"/>
      <c r="Q32" s="3"/>
      <c r="R32" s="3"/>
      <c r="S32" s="3"/>
      <c r="T32" s="3"/>
      <c r="U32" s="3"/>
      <c r="V32" s="3"/>
    </row>
    <row r="33" spans="1:22" x14ac:dyDescent="0.25">
      <c r="A33" s="1" t="s">
        <v>424</v>
      </c>
      <c r="B33" s="3"/>
      <c r="C33" s="3"/>
      <c r="D33" s="3"/>
      <c r="E33" s="3"/>
      <c r="F33" s="7"/>
      <c r="G33" s="3"/>
      <c r="H33" s="3"/>
      <c r="I33" s="3"/>
      <c r="J33" s="3"/>
      <c r="K33" s="3"/>
      <c r="L33" s="3"/>
      <c r="M33" s="3"/>
      <c r="N33" s="3"/>
      <c r="O33" s="3"/>
      <c r="P33" s="3"/>
      <c r="Q33" s="3"/>
      <c r="R33" s="3"/>
      <c r="S33" s="3"/>
      <c r="T33" s="3"/>
      <c r="U33" s="3"/>
      <c r="V33" s="3"/>
    </row>
    <row r="34" spans="1:22" x14ac:dyDescent="0.25">
      <c r="A34" s="1" t="s">
        <v>43</v>
      </c>
      <c r="B34" s="3">
        <v>2139.9197917853098</v>
      </c>
      <c r="C34" s="3">
        <v>31.229415036215698</v>
      </c>
      <c r="D34" s="3">
        <v>480.09329408951902</v>
      </c>
      <c r="E34" s="3">
        <v>4632.9420330787898</v>
      </c>
      <c r="F34" s="7">
        <v>76.148535782593299</v>
      </c>
      <c r="G34" s="3">
        <v>92016.801923416802</v>
      </c>
      <c r="H34" s="3">
        <v>52.435214785600202</v>
      </c>
      <c r="I34" s="3">
        <v>0.58637245212872402</v>
      </c>
      <c r="J34" s="3">
        <v>25.240628176128901</v>
      </c>
      <c r="K34" s="3">
        <v>222.92137437298501</v>
      </c>
      <c r="L34" s="3">
        <v>7.1875485702386701</v>
      </c>
      <c r="M34" s="3">
        <v>2247.1006068085599</v>
      </c>
      <c r="N34" s="3">
        <v>1.7572859993965601E-2</v>
      </c>
      <c r="O34" s="3">
        <v>156.716830448037</v>
      </c>
      <c r="P34" s="3">
        <v>2.4682065603716099</v>
      </c>
      <c r="Q34" s="3">
        <v>556.91888839646197</v>
      </c>
      <c r="R34" s="3">
        <v>163.73332437878099</v>
      </c>
      <c r="S34" s="3">
        <v>3.0931955571433298</v>
      </c>
      <c r="T34" s="3">
        <v>17.3122939429573</v>
      </c>
      <c r="U34" s="3">
        <v>6.1302747300077103</v>
      </c>
      <c r="V34" s="3">
        <v>9.9130783768143207</v>
      </c>
    </row>
    <row r="35" spans="1:22" x14ac:dyDescent="0.25">
      <c r="A35" s="1" t="s">
        <v>44</v>
      </c>
      <c r="B35" s="3">
        <v>741.00573698472499</v>
      </c>
      <c r="C35" s="3">
        <v>32.294062015919302</v>
      </c>
      <c r="D35" s="3">
        <v>462.74765315142798</v>
      </c>
      <c r="E35" s="3">
        <v>4845.6918840584203</v>
      </c>
      <c r="F35" s="7">
        <v>49.2688959057622</v>
      </c>
      <c r="G35" s="3">
        <v>90706.983799919995</v>
      </c>
      <c r="H35" s="3">
        <v>20.501250125616199</v>
      </c>
      <c r="I35" s="3">
        <v>0.62439834853797005</v>
      </c>
      <c r="J35" s="3">
        <v>27.040714957964202</v>
      </c>
      <c r="K35" s="3">
        <v>231.65494575806801</v>
      </c>
      <c r="L35" s="3">
        <v>6.7766766871862698</v>
      </c>
      <c r="M35" s="3">
        <v>2136.2133685126901</v>
      </c>
      <c r="N35" s="3">
        <v>1.5441943244508701E-3</v>
      </c>
      <c r="O35" s="3">
        <v>174.88958641916199</v>
      </c>
      <c r="P35" s="3">
        <v>2.7214605245771799</v>
      </c>
      <c r="Q35" s="3">
        <v>621.17092147455605</v>
      </c>
      <c r="R35" s="3">
        <v>86.373585496018194</v>
      </c>
      <c r="S35" s="3">
        <v>3.0500329853285599</v>
      </c>
      <c r="T35" s="3">
        <v>18.182913358839802</v>
      </c>
      <c r="U35" s="3">
        <v>6.1235703741642098</v>
      </c>
      <c r="V35" s="3">
        <v>9.8494755057586598</v>
      </c>
    </row>
    <row r="36" spans="1:22" x14ac:dyDescent="0.25">
      <c r="A36" s="1" t="s">
        <v>45</v>
      </c>
      <c r="B36" s="3">
        <v>958.35461310218898</v>
      </c>
      <c r="C36" s="3">
        <v>31.9349377373123</v>
      </c>
      <c r="D36" s="3">
        <v>473.16935021747003</v>
      </c>
      <c r="E36" s="3">
        <v>4910.8568848354798</v>
      </c>
      <c r="F36" s="7">
        <v>44.749344072451201</v>
      </c>
      <c r="G36" s="3">
        <v>92020.604521293397</v>
      </c>
      <c r="H36" s="3">
        <v>26.754137962206901</v>
      </c>
      <c r="I36" s="3">
        <v>0.58945648958702401</v>
      </c>
      <c r="J36" s="3">
        <v>27.179368485069599</v>
      </c>
      <c r="K36" s="3">
        <v>234.27720343011299</v>
      </c>
      <c r="L36" s="3">
        <v>6.9832539032749796</v>
      </c>
      <c r="M36" s="3">
        <v>2161.6306137471902</v>
      </c>
      <c r="N36" s="3">
        <v>6.64639701207693E-4</v>
      </c>
      <c r="O36" s="3">
        <v>176.267360430167</v>
      </c>
      <c r="P36" s="3">
        <v>2.6606896122203301</v>
      </c>
      <c r="Q36" s="3">
        <v>606.60566086264896</v>
      </c>
      <c r="R36" s="3">
        <v>140.53030435195799</v>
      </c>
      <c r="S36" s="3">
        <v>3.0820842235862198</v>
      </c>
      <c r="T36" s="3">
        <v>18.762669124809499</v>
      </c>
      <c r="U36" s="3">
        <v>6.1838903369150504</v>
      </c>
      <c r="V36" s="3">
        <v>10.0254970698119</v>
      </c>
    </row>
    <row r="37" spans="1:22" x14ac:dyDescent="0.25">
      <c r="A37" s="1" t="s">
        <v>46</v>
      </c>
      <c r="B37" s="3">
        <v>1040.2048520829501</v>
      </c>
      <c r="C37" s="3">
        <v>31.215776114469001</v>
      </c>
      <c r="D37" s="3">
        <v>520.78631645176995</v>
      </c>
      <c r="E37" s="3">
        <v>4794.4198394999203</v>
      </c>
      <c r="F37" s="7">
        <v>47.230558163782497</v>
      </c>
      <c r="G37" s="3">
        <v>89843.399103346004</v>
      </c>
      <c r="H37" s="3">
        <v>188.91017538123501</v>
      </c>
      <c r="I37" s="3">
        <v>0.50967243843990795</v>
      </c>
      <c r="J37" s="3">
        <v>27.663087152494199</v>
      </c>
      <c r="K37" s="3">
        <v>221.707129896146</v>
      </c>
      <c r="L37" s="3">
        <v>7.1287590896938404</v>
      </c>
      <c r="M37" s="3">
        <v>2113.0716178970602</v>
      </c>
      <c r="N37" s="3">
        <v>4.5604949805564199E-3</v>
      </c>
      <c r="O37" s="3">
        <v>138.56084248261101</v>
      </c>
      <c r="P37" s="3">
        <v>2.40884529210454</v>
      </c>
      <c r="Q37" s="3">
        <v>538.80926328537203</v>
      </c>
      <c r="R37" s="3">
        <v>144.18039695520699</v>
      </c>
      <c r="S37" s="3">
        <v>3.0200722891819001</v>
      </c>
      <c r="T37" s="3">
        <v>23.7613894035599</v>
      </c>
      <c r="U37" s="3">
        <v>4.8780139228198696</v>
      </c>
      <c r="V37" s="3">
        <v>9.7880702730097795</v>
      </c>
    </row>
    <row r="38" spans="1:22" x14ac:dyDescent="0.25">
      <c r="A38" s="1" t="s">
        <v>47</v>
      </c>
      <c r="B38" s="3">
        <v>989.26899808086603</v>
      </c>
      <c r="C38" s="3">
        <v>32.434564365657103</v>
      </c>
      <c r="D38" s="3">
        <v>465.595683571297</v>
      </c>
      <c r="E38" s="3">
        <v>4965.3935660560101</v>
      </c>
      <c r="F38" s="7">
        <v>46.923818555395499</v>
      </c>
      <c r="G38" s="3">
        <v>90328.346309968794</v>
      </c>
      <c r="H38" s="3">
        <v>37.749156842955102</v>
      </c>
      <c r="I38" s="3">
        <v>0.637949142758235</v>
      </c>
      <c r="J38" s="3">
        <v>27.5285094145237</v>
      </c>
      <c r="K38" s="3">
        <v>231.492095560461</v>
      </c>
      <c r="L38" s="3">
        <v>6.4129864549112598</v>
      </c>
      <c r="M38" s="3">
        <v>2157.09714938056</v>
      </c>
      <c r="N38" s="3">
        <v>2.46828949995791E-3</v>
      </c>
      <c r="O38" s="3">
        <v>179.544479975987</v>
      </c>
      <c r="P38" s="3">
        <v>2.7128519366281898</v>
      </c>
      <c r="Q38" s="3">
        <v>607.38962489899598</v>
      </c>
      <c r="R38" s="3">
        <v>96.243681414977701</v>
      </c>
      <c r="S38" s="3">
        <v>3.0977693020642598</v>
      </c>
      <c r="T38" s="3">
        <v>18.428497381642199</v>
      </c>
      <c r="U38" s="3">
        <v>6.4732207508277302</v>
      </c>
      <c r="V38" s="3">
        <v>9.8419340890090297</v>
      </c>
    </row>
    <row r="39" spans="1:22" x14ac:dyDescent="0.25">
      <c r="A39" s="1" t="s">
        <v>48</v>
      </c>
      <c r="B39" s="3">
        <v>722.731360874713</v>
      </c>
      <c r="C39" s="3">
        <v>32.590715503684798</v>
      </c>
      <c r="D39" s="3">
        <v>477.43431858133499</v>
      </c>
      <c r="E39" s="3">
        <v>5004.0612902972398</v>
      </c>
      <c r="F39" s="7">
        <v>75.740555188332095</v>
      </c>
      <c r="G39" s="3">
        <v>90733.748651499001</v>
      </c>
      <c r="H39" s="3">
        <v>53.307507927320103</v>
      </c>
      <c r="I39" s="3">
        <v>0.58806811219389998</v>
      </c>
      <c r="J39" s="3">
        <v>26.999184612768801</v>
      </c>
      <c r="K39" s="3">
        <v>231.65149523368001</v>
      </c>
      <c r="L39" s="3">
        <v>6.6448831561004704</v>
      </c>
      <c r="M39" s="3">
        <v>2149.4024157947301</v>
      </c>
      <c r="N39" s="3">
        <v>8.3462402652674707E-3</v>
      </c>
      <c r="O39" s="3">
        <v>177.85575979604701</v>
      </c>
      <c r="P39" s="3">
        <v>2.64382757487857</v>
      </c>
      <c r="Q39" s="3">
        <v>594.01817792115401</v>
      </c>
      <c r="R39" s="3">
        <v>90.789960773745804</v>
      </c>
      <c r="S39" s="3">
        <v>3.29110425581176</v>
      </c>
      <c r="T39" s="3">
        <v>18.3301558272839</v>
      </c>
      <c r="U39" s="3">
        <v>6.4006482075640001</v>
      </c>
      <c r="V39" s="3">
        <v>9.9065471312890097</v>
      </c>
    </row>
    <row r="40" spans="1:22" x14ac:dyDescent="0.25">
      <c r="A40" s="1" t="s">
        <v>49</v>
      </c>
      <c r="B40" s="3">
        <v>901.91292849447302</v>
      </c>
      <c r="C40" s="3">
        <v>31.981303160142801</v>
      </c>
      <c r="D40" s="3">
        <v>473.14380102974297</v>
      </c>
      <c r="E40" s="3">
        <v>4937.4213984970902</v>
      </c>
      <c r="F40" s="7">
        <v>59.112990012405398</v>
      </c>
      <c r="G40" s="3">
        <v>90972.513647005893</v>
      </c>
      <c r="H40" s="3">
        <v>37.987257250595</v>
      </c>
      <c r="I40" s="3">
        <v>0.58365924929004698</v>
      </c>
      <c r="J40" s="3">
        <v>27.705358604673702</v>
      </c>
      <c r="K40" s="3">
        <v>232.69447397374401</v>
      </c>
      <c r="L40" s="3">
        <v>6.6487598109226003</v>
      </c>
      <c r="M40" s="3">
        <v>2145.61195829492</v>
      </c>
      <c r="N40" s="3">
        <v>4.1810818091021903E-3</v>
      </c>
      <c r="O40" s="3">
        <v>175.174890045919</v>
      </c>
      <c r="P40" s="3">
        <v>2.6376582171082901</v>
      </c>
      <c r="Q40" s="3">
        <v>597.51105857171001</v>
      </c>
      <c r="R40" s="3">
        <v>96.878618595203406</v>
      </c>
      <c r="S40" s="3">
        <v>3.22521094865475</v>
      </c>
      <c r="T40" s="3">
        <v>18.297674505941199</v>
      </c>
      <c r="U40" s="3">
        <v>6.4387656456681901</v>
      </c>
      <c r="V40" s="3">
        <v>9.7970183715857502</v>
      </c>
    </row>
    <row r="41" spans="1:22" x14ac:dyDescent="0.25">
      <c r="A41" s="1" t="s">
        <v>50</v>
      </c>
      <c r="B41" s="3">
        <v>1045.80057751705</v>
      </c>
      <c r="C41" s="3">
        <v>31.7439118054955</v>
      </c>
      <c r="D41" s="3">
        <v>486.84874589779997</v>
      </c>
      <c r="E41" s="3">
        <v>5055.4748881155701</v>
      </c>
      <c r="F41" s="7">
        <v>49.9409794363456</v>
      </c>
      <c r="G41" s="3">
        <v>92944.482575910297</v>
      </c>
      <c r="H41" s="3">
        <v>21.2546462341259</v>
      </c>
      <c r="I41" s="3">
        <v>0.54824608676195796</v>
      </c>
      <c r="J41" s="3">
        <v>24.873794032129702</v>
      </c>
      <c r="K41" s="3">
        <v>233.65061964966301</v>
      </c>
      <c r="L41" s="3">
        <v>6.7550588077071998</v>
      </c>
      <c r="M41" s="3">
        <v>2165.1611583019398</v>
      </c>
      <c r="N41" s="3">
        <v>7.2497780267052002E-4</v>
      </c>
      <c r="O41" s="3">
        <v>160.95672400594901</v>
      </c>
      <c r="P41" s="3">
        <v>2.5977734049347299</v>
      </c>
      <c r="Q41" s="3">
        <v>576.77169373439199</v>
      </c>
      <c r="R41" s="3">
        <v>90.6240266760135</v>
      </c>
      <c r="S41" s="3">
        <v>2.9922071047683301</v>
      </c>
      <c r="T41" s="3">
        <v>16.4638970351502</v>
      </c>
      <c r="U41" s="3">
        <v>6.0365545534108298</v>
      </c>
      <c r="V41" s="3">
        <v>9.7522066806708594</v>
      </c>
    </row>
    <row r="42" spans="1:22" x14ac:dyDescent="0.25">
      <c r="A42" s="9" t="s">
        <v>51</v>
      </c>
      <c r="B42" s="10">
        <v>929.30468952179001</v>
      </c>
      <c r="C42" s="10">
        <v>33.063611841903501</v>
      </c>
      <c r="D42" s="10">
        <v>502.09726356917002</v>
      </c>
      <c r="E42" s="10">
        <v>5041.5346597504104</v>
      </c>
      <c r="F42" s="11">
        <v>51.288562131881498</v>
      </c>
      <c r="G42" s="10">
        <v>91260.461826454295</v>
      </c>
      <c r="H42" s="10">
        <v>43.044204870456703</v>
      </c>
      <c r="I42" s="10">
        <v>0.58226710773285095</v>
      </c>
      <c r="J42" s="10">
        <v>26.778082186303099</v>
      </c>
      <c r="K42" s="10">
        <v>229.32046295152699</v>
      </c>
      <c r="L42" s="10">
        <v>6.8559570086463699</v>
      </c>
      <c r="M42" s="10">
        <v>2156.40148261179</v>
      </c>
      <c r="N42" s="10">
        <v>1.86669126174894E-4</v>
      </c>
      <c r="O42" s="10">
        <v>170.75184661356599</v>
      </c>
      <c r="P42" s="10">
        <v>2.5940514702859301</v>
      </c>
      <c r="Q42" s="10">
        <v>592.37079506637599</v>
      </c>
      <c r="R42" s="10">
        <v>106.277024852439</v>
      </c>
      <c r="S42" s="10">
        <v>3.0363234876371501</v>
      </c>
      <c r="T42" s="10">
        <v>17.7733939270482</v>
      </c>
      <c r="U42" s="10">
        <v>6.3097009372731296</v>
      </c>
      <c r="V42" s="10">
        <v>9.8385257139703306</v>
      </c>
    </row>
    <row r="43" spans="1:22" x14ac:dyDescent="0.25">
      <c r="A43" s="1" t="s">
        <v>31</v>
      </c>
      <c r="B43" s="3">
        <v>1052.0559498271186</v>
      </c>
      <c r="C43" s="3">
        <v>32.054255286755556</v>
      </c>
      <c r="D43" s="3">
        <v>482.43515850661453</v>
      </c>
      <c r="E43" s="3">
        <v>4909.7551604654363</v>
      </c>
      <c r="F43" s="7">
        <v>55.60047102766103</v>
      </c>
      <c r="G43" s="3">
        <v>91203.038039868276</v>
      </c>
      <c r="H43" s="3">
        <v>53.549283486679016</v>
      </c>
      <c r="I43" s="3">
        <v>0.583343269714513</v>
      </c>
      <c r="J43" s="3">
        <v>26.778747513561768</v>
      </c>
      <c r="K43" s="3">
        <v>229.92997786959853</v>
      </c>
      <c r="L43" s="3">
        <v>6.8215426098535179</v>
      </c>
      <c r="M43" s="3">
        <v>2159.0767079277157</v>
      </c>
      <c r="N43" s="3">
        <v>4.4721608337059526E-3</v>
      </c>
      <c r="O43" s="3">
        <v>167.85759113527166</v>
      </c>
      <c r="P43" s="3">
        <v>2.6050405103454857</v>
      </c>
      <c r="Q43" s="3">
        <v>587.95178713462963</v>
      </c>
      <c r="R43" s="3">
        <v>112.84788038826039</v>
      </c>
      <c r="S43" s="3">
        <v>3.0986666837973624</v>
      </c>
      <c r="T43" s="3">
        <v>18.590320500803578</v>
      </c>
      <c r="U43" s="3">
        <v>6.1082932731834134</v>
      </c>
      <c r="V43" s="3">
        <v>9.8569281346577391</v>
      </c>
    </row>
    <row r="44" spans="1:22" x14ac:dyDescent="0.25">
      <c r="A44" s="1" t="s">
        <v>32</v>
      </c>
      <c r="B44" s="3">
        <v>424.14136458460814</v>
      </c>
      <c r="C44" s="3">
        <v>0.61318971479338402</v>
      </c>
      <c r="D44" s="3">
        <v>18.5429652564425</v>
      </c>
      <c r="E44" s="3">
        <v>134.80904801883182</v>
      </c>
      <c r="F44" s="7">
        <v>12.216698036823331</v>
      </c>
      <c r="G44" s="3">
        <v>968.22651455299479</v>
      </c>
      <c r="H44" s="3">
        <v>52.176555949763426</v>
      </c>
      <c r="I44" s="3">
        <v>3.7743631925514901E-2</v>
      </c>
      <c r="J44" s="3">
        <v>1.0292705878438688</v>
      </c>
      <c r="K44" s="3">
        <v>4.553440899105655</v>
      </c>
      <c r="L44" s="3">
        <v>0.24751031763842596</v>
      </c>
      <c r="M44" s="3">
        <v>36.600746640083059</v>
      </c>
      <c r="N44" s="3">
        <v>5.5477683020865995E-3</v>
      </c>
      <c r="O44" s="3">
        <v>13.45677106597241</v>
      </c>
      <c r="P44" s="3">
        <v>0.10501890330340567</v>
      </c>
      <c r="Q44" s="3">
        <v>26.172597238807086</v>
      </c>
      <c r="R44" s="3">
        <v>28.706715831956554</v>
      </c>
      <c r="S44" s="3">
        <v>9.8179693779328378E-2</v>
      </c>
      <c r="T44" s="3">
        <v>2.0596586472906679</v>
      </c>
      <c r="U44" s="3">
        <v>0.48651640798065682</v>
      </c>
      <c r="V44" s="3">
        <v>8.2117720633796021E-2</v>
      </c>
    </row>
    <row r="45" spans="1:22" x14ac:dyDescent="0.25">
      <c r="A45" s="2"/>
      <c r="B45" s="3"/>
      <c r="C45" s="3"/>
      <c r="D45" s="3"/>
      <c r="E45" s="3"/>
      <c r="F45" s="7"/>
      <c r="G45" s="3"/>
      <c r="H45" s="3"/>
      <c r="I45" s="3"/>
      <c r="J45" s="3"/>
      <c r="K45" s="3"/>
      <c r="L45" s="3"/>
      <c r="M45" s="3"/>
      <c r="N45" s="3"/>
      <c r="O45" s="3"/>
      <c r="P45" s="3"/>
      <c r="Q45" s="3"/>
      <c r="R45" s="3"/>
      <c r="S45" s="3"/>
      <c r="T45" s="3"/>
      <c r="U45" s="3"/>
      <c r="V45" s="3"/>
    </row>
    <row r="46" spans="1:22" x14ac:dyDescent="0.25">
      <c r="A46" s="1" t="s">
        <v>425</v>
      </c>
      <c r="B46" s="3"/>
      <c r="C46" s="3"/>
      <c r="D46" s="3"/>
      <c r="E46" s="3"/>
      <c r="F46" s="7"/>
      <c r="G46" s="3"/>
      <c r="H46" s="3"/>
      <c r="I46" s="3"/>
      <c r="J46" s="3"/>
      <c r="K46" s="3"/>
      <c r="L46" s="3"/>
      <c r="M46" s="3"/>
      <c r="N46" s="3"/>
      <c r="O46" s="3"/>
      <c r="P46" s="3"/>
      <c r="Q46" s="3"/>
      <c r="R46" s="3"/>
      <c r="S46" s="3"/>
      <c r="T46" s="3"/>
      <c r="U46" s="3"/>
      <c r="V46" s="3"/>
    </row>
    <row r="47" spans="1:22" x14ac:dyDescent="0.25">
      <c r="A47" s="1" t="s">
        <v>394</v>
      </c>
      <c r="B47" s="3">
        <v>537.96358296131996</v>
      </c>
      <c r="C47" s="3">
        <v>42.963932927188999</v>
      </c>
      <c r="D47" s="3">
        <v>1351.48527313507</v>
      </c>
      <c r="E47" s="3">
        <v>4122.4548578165204</v>
      </c>
      <c r="F47" s="7">
        <v>60.426677202730303</v>
      </c>
      <c r="G47" s="3">
        <v>91602.939627861706</v>
      </c>
      <c r="H47" s="3">
        <v>58.202201444868003</v>
      </c>
      <c r="I47" s="3">
        <v>0.66822459751911301</v>
      </c>
      <c r="J47" s="3">
        <v>23.591302310313498</v>
      </c>
      <c r="K47" s="3">
        <v>218.75834478451</v>
      </c>
      <c r="L47" s="3">
        <v>11.549983308383799</v>
      </c>
      <c r="M47" s="3">
        <v>2390.4643627435098</v>
      </c>
      <c r="N47" s="3">
        <v>7.46958585370683E-3</v>
      </c>
      <c r="O47" s="3">
        <v>34.779373229554501</v>
      </c>
      <c r="P47" s="3">
        <v>0.97462134830542102</v>
      </c>
      <c r="Q47" s="3">
        <v>217.96190885614701</v>
      </c>
      <c r="R47" s="3">
        <v>246.35838655785599</v>
      </c>
      <c r="S47" s="3">
        <v>23.776722465368401</v>
      </c>
      <c r="T47" s="3">
        <v>12.3360899509021</v>
      </c>
      <c r="U47" s="3">
        <v>0.94350290232535905</v>
      </c>
      <c r="V47" s="3">
        <v>12.276535294377499</v>
      </c>
    </row>
    <row r="48" spans="1:22" x14ac:dyDescent="0.25">
      <c r="A48" s="1" t="s">
        <v>395</v>
      </c>
      <c r="B48" s="3">
        <v>772.54123862781205</v>
      </c>
      <c r="C48" s="3">
        <v>44.3192788503545</v>
      </c>
      <c r="D48" s="3">
        <v>1317.2734220110001</v>
      </c>
      <c r="E48" s="3">
        <v>4288.3781702552697</v>
      </c>
      <c r="F48" s="7">
        <v>62.162292605646101</v>
      </c>
      <c r="G48" s="3">
        <v>90969.328045258706</v>
      </c>
      <c r="H48" s="3">
        <v>40.936786370238003</v>
      </c>
      <c r="I48" s="3">
        <v>0.75221064758549405</v>
      </c>
      <c r="J48" s="3">
        <v>28.201132353363999</v>
      </c>
      <c r="K48" s="3">
        <v>227.04698973536199</v>
      </c>
      <c r="L48" s="3">
        <v>11.4786856089772</v>
      </c>
      <c r="M48" s="3">
        <v>2478.17971986565</v>
      </c>
      <c r="N48" s="3">
        <v>-6.0458800780041597E-6</v>
      </c>
      <c r="O48" s="3">
        <v>46.413140224208</v>
      </c>
      <c r="P48" s="3">
        <v>1.14062197900976</v>
      </c>
      <c r="Q48" s="3">
        <v>254.74997355317899</v>
      </c>
      <c r="R48" s="3">
        <v>214.68992695773599</v>
      </c>
      <c r="S48" s="3">
        <v>24.434549792997299</v>
      </c>
      <c r="T48" s="3">
        <v>16.920538042737299</v>
      </c>
      <c r="U48" s="3">
        <v>1.7743761136192999</v>
      </c>
      <c r="V48" s="3">
        <v>12.8533511405575</v>
      </c>
    </row>
    <row r="49" spans="1:22" x14ac:dyDescent="0.25">
      <c r="A49" s="1" t="s">
        <v>396</v>
      </c>
      <c r="B49" s="3">
        <v>738.93430857389797</v>
      </c>
      <c r="C49" s="3">
        <v>42.663331619791698</v>
      </c>
      <c r="D49" s="3">
        <v>1339.9391091119101</v>
      </c>
      <c r="E49" s="3">
        <v>4026.93260120272</v>
      </c>
      <c r="F49" s="7">
        <v>62.396174543143303</v>
      </c>
      <c r="G49" s="3">
        <v>91869.637643320602</v>
      </c>
      <c r="H49" s="3">
        <v>64.320478176644698</v>
      </c>
      <c r="I49" s="3">
        <v>0.72119412099740898</v>
      </c>
      <c r="J49" s="3">
        <v>25.519467119264998</v>
      </c>
      <c r="K49" s="3">
        <v>229.162056174832</v>
      </c>
      <c r="L49" s="3">
        <v>11.612638974855299</v>
      </c>
      <c r="M49" s="3">
        <v>2437.1313295210998</v>
      </c>
      <c r="N49" s="3">
        <v>7.1993996709450699E-3</v>
      </c>
      <c r="O49" s="3">
        <v>44.209681383556799</v>
      </c>
      <c r="P49" s="3">
        <v>1.1199242974738099</v>
      </c>
      <c r="Q49" s="3">
        <v>248.08818222785899</v>
      </c>
      <c r="R49" s="3">
        <v>231.296726514819</v>
      </c>
      <c r="S49" s="3">
        <v>23.722318449584002</v>
      </c>
      <c r="T49" s="3">
        <v>15.1241963907173</v>
      </c>
      <c r="U49" s="3">
        <v>1.4318809460445201</v>
      </c>
      <c r="V49" s="3">
        <v>12.4556265659142</v>
      </c>
    </row>
    <row r="50" spans="1:22" x14ac:dyDescent="0.25">
      <c r="A50" s="1" t="s">
        <v>397</v>
      </c>
      <c r="B50" s="3">
        <v>897.59842437662905</v>
      </c>
      <c r="C50" s="3">
        <v>43.495510487041798</v>
      </c>
      <c r="D50" s="3">
        <v>1307.0163873966201</v>
      </c>
      <c r="E50" s="3">
        <v>4770.1066534352904</v>
      </c>
      <c r="F50" s="7">
        <v>68.599416866437195</v>
      </c>
      <c r="G50" s="3">
        <v>90996.668779312196</v>
      </c>
      <c r="H50" s="3">
        <v>9.6440551022334997</v>
      </c>
      <c r="I50" s="3">
        <v>0.70231956107918703</v>
      </c>
      <c r="J50" s="3">
        <v>28.235228596613702</v>
      </c>
      <c r="K50" s="3">
        <v>232.81829609318299</v>
      </c>
      <c r="L50" s="3">
        <v>11.9839258103963</v>
      </c>
      <c r="M50" s="3">
        <v>2527.87413246086</v>
      </c>
      <c r="N50" s="3">
        <v>2.5410338231219801E-3</v>
      </c>
      <c r="O50" s="3">
        <v>53.284039734720601</v>
      </c>
      <c r="P50" s="3">
        <v>1.24688525075737</v>
      </c>
      <c r="Q50" s="3">
        <v>283.09399541937699</v>
      </c>
      <c r="R50" s="3">
        <v>216.27634545045299</v>
      </c>
      <c r="S50" s="3">
        <v>24.717160081195299</v>
      </c>
      <c r="T50" s="3">
        <v>17.5430714783739</v>
      </c>
      <c r="U50" s="3">
        <v>2.0581339516079198</v>
      </c>
      <c r="V50" s="3">
        <v>12.9156467555579</v>
      </c>
    </row>
    <row r="51" spans="1:22" x14ac:dyDescent="0.25">
      <c r="A51" s="1" t="s">
        <v>398</v>
      </c>
      <c r="B51" s="3">
        <v>646.25160837269004</v>
      </c>
      <c r="C51" s="3">
        <v>44.9294121204302</v>
      </c>
      <c r="D51" s="3">
        <v>1327.71240586305</v>
      </c>
      <c r="E51" s="3">
        <v>4920.1629571301401</v>
      </c>
      <c r="F51" s="7">
        <v>68.857548656301404</v>
      </c>
      <c r="G51" s="3">
        <v>91175.259216298</v>
      </c>
      <c r="H51" s="3">
        <v>24.780496609987601</v>
      </c>
      <c r="I51" s="3">
        <v>0.68052721004484196</v>
      </c>
      <c r="J51" s="3">
        <v>29.2641154699465</v>
      </c>
      <c r="K51" s="3">
        <v>237.58265402525399</v>
      </c>
      <c r="L51" s="3">
        <v>11.618702211097601</v>
      </c>
      <c r="M51" s="3">
        <v>2542.19598564846</v>
      </c>
      <c r="N51" s="3">
        <v>1.4718012390833099E-2</v>
      </c>
      <c r="O51" s="3">
        <v>59.433907199424603</v>
      </c>
      <c r="P51" s="3">
        <v>1.3103371125811301</v>
      </c>
      <c r="Q51" s="3">
        <v>292.93231180344497</v>
      </c>
      <c r="R51" s="3">
        <v>228.42669376931701</v>
      </c>
      <c r="S51" s="3">
        <v>25.4516997380871</v>
      </c>
      <c r="T51" s="3">
        <v>19.077378215843801</v>
      </c>
      <c r="U51" s="3">
        <v>2.3226167187845701</v>
      </c>
      <c r="V51" s="3">
        <v>13.0667539681995</v>
      </c>
    </row>
    <row r="52" spans="1:22" x14ac:dyDescent="0.25">
      <c r="A52" s="1" t="s">
        <v>399</v>
      </c>
      <c r="B52" s="3">
        <v>387.89549731911802</v>
      </c>
      <c r="C52" s="3">
        <v>43.868479895223601</v>
      </c>
      <c r="D52" s="3">
        <v>1319.69191815982</v>
      </c>
      <c r="E52" s="3">
        <v>4647.8512027443503</v>
      </c>
      <c r="F52" s="7">
        <v>69.421048166581997</v>
      </c>
      <c r="G52" s="3">
        <v>90271.302489598806</v>
      </c>
      <c r="H52" s="3">
        <v>29.315788323269501</v>
      </c>
      <c r="I52" s="3">
        <v>0.67412767262893203</v>
      </c>
      <c r="J52" s="3">
        <v>27.981055952156701</v>
      </c>
      <c r="K52" s="3">
        <v>235.72012625056701</v>
      </c>
      <c r="L52" s="3">
        <v>11.6987775692988</v>
      </c>
      <c r="M52" s="3">
        <v>2542.4307631777001</v>
      </c>
      <c r="N52" s="3">
        <v>7.00304349074782E-4</v>
      </c>
      <c r="O52" s="3">
        <v>58.774616564389</v>
      </c>
      <c r="P52" s="3">
        <v>1.27249813472713</v>
      </c>
      <c r="Q52" s="3">
        <v>289.73802091496799</v>
      </c>
      <c r="R52" s="3">
        <v>229.19300686260701</v>
      </c>
      <c r="S52" s="3">
        <v>24.0716113537434</v>
      </c>
      <c r="T52" s="3">
        <v>18.339757266932502</v>
      </c>
      <c r="U52" s="3">
        <v>2.3177804499167598</v>
      </c>
      <c r="V52" s="3">
        <v>12.5704131357548</v>
      </c>
    </row>
    <row r="53" spans="1:22" x14ac:dyDescent="0.25">
      <c r="A53" s="1" t="s">
        <v>400</v>
      </c>
      <c r="B53" s="3">
        <v>553.71480775929604</v>
      </c>
      <c r="C53" s="3">
        <v>19.0626760819266</v>
      </c>
      <c r="D53" s="3">
        <v>947.233421142201</v>
      </c>
      <c r="E53" s="3">
        <v>5121.5788156783101</v>
      </c>
      <c r="F53" s="7">
        <v>912.19946209258705</v>
      </c>
      <c r="G53" s="3">
        <v>68262.246170386104</v>
      </c>
      <c r="H53" s="3">
        <v>1404.96892798008</v>
      </c>
      <c r="I53" s="3">
        <v>-0.181026076040049</v>
      </c>
      <c r="J53" s="3">
        <v>55.448900891256102</v>
      </c>
      <c r="K53" s="3">
        <v>205.76576355361999</v>
      </c>
      <c r="L53" s="3">
        <v>12.6277729273486</v>
      </c>
      <c r="M53" s="3">
        <v>2359.8451342982798</v>
      </c>
      <c r="N53" s="3">
        <v>1.3731028302591</v>
      </c>
      <c r="O53" s="3">
        <v>37.941801724715802</v>
      </c>
      <c r="P53" s="3">
        <v>1.08692911824649</v>
      </c>
      <c r="Q53" s="3">
        <v>254.73072305393799</v>
      </c>
      <c r="R53" s="3">
        <v>202.85084911569899</v>
      </c>
      <c r="S53" s="3">
        <v>13.4068257018629</v>
      </c>
      <c r="T53" s="3">
        <v>15.8494301311424</v>
      </c>
      <c r="U53" s="3">
        <v>0.98518401340117601</v>
      </c>
      <c r="V53" s="3">
        <v>15.8092614887774</v>
      </c>
    </row>
    <row r="54" spans="1:22" x14ac:dyDescent="0.25">
      <c r="A54" s="1" t="s">
        <v>401</v>
      </c>
      <c r="B54" s="3">
        <v>336.83581004296099</v>
      </c>
      <c r="C54" s="3">
        <v>40.047255021386299</v>
      </c>
      <c r="D54" s="3">
        <v>1300.9189111994499</v>
      </c>
      <c r="E54" s="3">
        <v>4494.6074664982598</v>
      </c>
      <c r="F54" s="7">
        <v>86.435185465302894</v>
      </c>
      <c r="G54" s="3">
        <v>87913.953731065805</v>
      </c>
      <c r="H54" s="3">
        <v>87.931022652883001</v>
      </c>
      <c r="I54" s="3">
        <v>0.69470852655188398</v>
      </c>
      <c r="J54" s="3">
        <v>35.079567664382601</v>
      </c>
      <c r="K54" s="3">
        <v>238.33722023211701</v>
      </c>
      <c r="L54" s="3">
        <v>11.3326767960931</v>
      </c>
      <c r="M54" s="3">
        <v>2493.52164746157</v>
      </c>
      <c r="N54" s="3">
        <v>4.03612116141705E-2</v>
      </c>
      <c r="O54" s="3">
        <v>53.151532297511402</v>
      </c>
      <c r="P54" s="3">
        <v>1.28976052482744</v>
      </c>
      <c r="Q54" s="3">
        <v>283.43850791071497</v>
      </c>
      <c r="R54" s="3">
        <v>238.03749068898</v>
      </c>
      <c r="S54" s="3">
        <v>22.089922062873701</v>
      </c>
      <c r="T54" s="3">
        <v>16.1882815974697</v>
      </c>
      <c r="U54" s="3">
        <v>2.1415632761280299</v>
      </c>
      <c r="V54" s="3">
        <v>12.496155901482</v>
      </c>
    </row>
    <row r="55" spans="1:22" x14ac:dyDescent="0.25">
      <c r="A55" s="9" t="s">
        <v>402</v>
      </c>
      <c r="B55" s="10">
        <v>575.66197340641099</v>
      </c>
      <c r="C55" s="10">
        <v>37.410076010944103</v>
      </c>
      <c r="D55" s="10">
        <v>1385.64400493479</v>
      </c>
      <c r="E55" s="10">
        <v>5087.9681898756799</v>
      </c>
      <c r="F55" s="11">
        <v>86.025564043870105</v>
      </c>
      <c r="G55" s="10">
        <v>89846.829904235696</v>
      </c>
      <c r="H55" s="10">
        <v>65.836854168502001</v>
      </c>
      <c r="I55" s="10">
        <v>0.53460856428094305</v>
      </c>
      <c r="J55" s="10">
        <v>22.378319920907099</v>
      </c>
      <c r="K55" s="10">
        <v>267.99185439854602</v>
      </c>
      <c r="L55" s="10">
        <v>12.646857734717299</v>
      </c>
      <c r="M55" s="10">
        <v>2548.5801952647798</v>
      </c>
      <c r="N55" s="10">
        <v>1.19127887402646E-2</v>
      </c>
      <c r="O55" s="10">
        <v>50.580726691591202</v>
      </c>
      <c r="P55" s="10">
        <v>1.39752093740552</v>
      </c>
      <c r="Q55" s="10">
        <v>323.62074861227001</v>
      </c>
      <c r="R55" s="10">
        <v>212.087278126489</v>
      </c>
      <c r="S55" s="10">
        <v>20.198094401104701</v>
      </c>
      <c r="T55" s="10">
        <v>14.435202652940999</v>
      </c>
      <c r="U55" s="10">
        <v>2.1867631074466001</v>
      </c>
      <c r="V55" s="10">
        <v>13.753812023024</v>
      </c>
    </row>
    <row r="56" spans="1:22" x14ac:dyDescent="0.25">
      <c r="A56" s="1" t="s">
        <v>31</v>
      </c>
      <c r="B56" s="3">
        <v>605.26636127112613</v>
      </c>
      <c r="C56" s="3">
        <v>39.862217001587538</v>
      </c>
      <c r="D56" s="3">
        <v>1288.5460947726565</v>
      </c>
      <c r="E56" s="3">
        <v>4608.8934349596157</v>
      </c>
      <c r="F56" s="7">
        <v>164.05815218251118</v>
      </c>
      <c r="G56" s="3">
        <v>88100.907289704191</v>
      </c>
      <c r="H56" s="3">
        <v>198.43740120318958</v>
      </c>
      <c r="I56" s="3">
        <v>0.58298831384975058</v>
      </c>
      <c r="J56" s="3">
        <v>30.633232253133908</v>
      </c>
      <c r="K56" s="3">
        <v>232.57592280533234</v>
      </c>
      <c r="L56" s="3">
        <v>11.838891215685333</v>
      </c>
      <c r="M56" s="3">
        <v>2480.0248078268796</v>
      </c>
      <c r="N56" s="3">
        <v>0.16199990231345984</v>
      </c>
      <c r="O56" s="3">
        <v>48.72986878329688</v>
      </c>
      <c r="P56" s="3">
        <v>1.2043443003704521</v>
      </c>
      <c r="Q56" s="3">
        <v>272.03937470576642</v>
      </c>
      <c r="R56" s="3">
        <v>224.35741156043954</v>
      </c>
      <c r="S56" s="3">
        <v>22.429878227424087</v>
      </c>
      <c r="T56" s="3">
        <v>16.201549525228888</v>
      </c>
      <c r="U56" s="3">
        <v>1.795755719919359</v>
      </c>
      <c r="V56" s="3">
        <v>13.133061808182754</v>
      </c>
    </row>
    <row r="57" spans="1:22" x14ac:dyDescent="0.25">
      <c r="A57" s="1" t="s">
        <v>32</v>
      </c>
      <c r="B57" s="3">
        <v>180.40043309148831</v>
      </c>
      <c r="C57" s="3">
        <v>8.1465318723935027</v>
      </c>
      <c r="D57" s="3">
        <v>130.55098970303362</v>
      </c>
      <c r="E57" s="3">
        <v>404.32772353787288</v>
      </c>
      <c r="F57" s="7">
        <v>280.71759438689469</v>
      </c>
      <c r="G57" s="3">
        <v>7532.4195873554081</v>
      </c>
      <c r="H57" s="3">
        <v>453.09689386417284</v>
      </c>
      <c r="I57" s="3">
        <v>0.29274614152586936</v>
      </c>
      <c r="J57" s="3">
        <v>10.000276925413971</v>
      </c>
      <c r="K57" s="3">
        <v>16.86129652490445</v>
      </c>
      <c r="L57" s="3">
        <v>0.48540618162401872</v>
      </c>
      <c r="M57" s="3">
        <v>70.034638209879375</v>
      </c>
      <c r="N57" s="3">
        <v>0.45432887352263318</v>
      </c>
      <c r="O57" s="3">
        <v>8.631256390908657</v>
      </c>
      <c r="P57" s="3">
        <v>0.1323104914404338</v>
      </c>
      <c r="Q57" s="3">
        <v>31.142986082913659</v>
      </c>
      <c r="R57" s="3">
        <v>13.834449248849484</v>
      </c>
      <c r="S57" s="3">
        <v>3.7261467448656291</v>
      </c>
      <c r="T57" s="3">
        <v>2.0768233410535957</v>
      </c>
      <c r="U57" s="3">
        <v>0.54859224446335653</v>
      </c>
      <c r="V57" s="3">
        <v>1.0949919229650111</v>
      </c>
    </row>
    <row r="58" spans="1:22" x14ac:dyDescent="0.25">
      <c r="A58" s="2"/>
      <c r="B58" s="2"/>
      <c r="C58" s="2"/>
      <c r="D58" s="2"/>
      <c r="E58" s="2"/>
      <c r="F58" s="2"/>
      <c r="G58" s="2"/>
      <c r="H58" s="2"/>
      <c r="I58" s="2"/>
      <c r="J58" s="2"/>
      <c r="K58" s="2"/>
      <c r="L58" s="2"/>
      <c r="M58" s="2"/>
      <c r="N58" s="2"/>
      <c r="O58" s="2"/>
      <c r="P58" s="2"/>
      <c r="Q58" s="2"/>
      <c r="R58" s="2"/>
      <c r="S58" s="2"/>
      <c r="T58" s="2"/>
      <c r="U58" s="2"/>
      <c r="V58" s="2"/>
    </row>
    <row r="59" spans="1:22" x14ac:dyDescent="0.25">
      <c r="A59" s="1" t="s">
        <v>426</v>
      </c>
      <c r="B59" s="3"/>
      <c r="C59" s="3"/>
      <c r="D59" s="3"/>
      <c r="E59" s="3"/>
      <c r="F59" s="7"/>
      <c r="G59" s="3"/>
      <c r="H59" s="3"/>
      <c r="I59" s="3"/>
      <c r="J59" s="3"/>
      <c r="K59" s="3"/>
      <c r="L59" s="3"/>
      <c r="M59" s="3"/>
      <c r="N59" s="3"/>
      <c r="O59" s="3"/>
      <c r="P59" s="3"/>
      <c r="Q59" s="3"/>
      <c r="R59" s="3"/>
      <c r="S59" s="3"/>
      <c r="T59" s="3"/>
      <c r="U59" s="3"/>
      <c r="V59" s="3"/>
    </row>
    <row r="60" spans="1:22" x14ac:dyDescent="0.25">
      <c r="A60" s="1" t="s">
        <v>52</v>
      </c>
      <c r="B60" s="3">
        <v>21578.505738999898</v>
      </c>
      <c r="C60" s="3">
        <v>35.125960173911203</v>
      </c>
      <c r="D60" s="3">
        <v>258.97935448763099</v>
      </c>
      <c r="E60" s="3">
        <v>1018.8076024980101</v>
      </c>
      <c r="F60" s="7">
        <v>57.888118604270197</v>
      </c>
      <c r="G60" s="3">
        <v>99772.011935492497</v>
      </c>
      <c r="H60" s="3">
        <v>43.755654562651699</v>
      </c>
      <c r="I60" s="3">
        <v>0.38142976708391202</v>
      </c>
      <c r="J60" s="3">
        <v>28.5128825795287</v>
      </c>
      <c r="K60" s="3">
        <v>89.672603711620496</v>
      </c>
      <c r="L60" s="3">
        <v>18.953519707418302</v>
      </c>
      <c r="M60" s="3">
        <v>4604.7446165896599</v>
      </c>
      <c r="N60" s="3">
        <v>1.99845219686925E-3</v>
      </c>
      <c r="O60" s="3">
        <v>109.68545775922</v>
      </c>
      <c r="P60" s="3">
        <v>0.98215369417666998</v>
      </c>
      <c r="Q60" s="3">
        <v>222.830100978372</v>
      </c>
      <c r="R60" s="3">
        <v>808.22431267675097</v>
      </c>
      <c r="S60" s="3">
        <v>3.4416021396579399</v>
      </c>
      <c r="T60" s="3">
        <v>97.504662684005595</v>
      </c>
      <c r="U60" s="3">
        <v>17.734621964123399</v>
      </c>
      <c r="V60" s="3">
        <v>19.0973151540957</v>
      </c>
    </row>
    <row r="61" spans="1:22" x14ac:dyDescent="0.25">
      <c r="A61" s="1" t="s">
        <v>53</v>
      </c>
      <c r="B61" s="3">
        <v>17050.6202386326</v>
      </c>
      <c r="C61" s="3">
        <v>40.157816351138898</v>
      </c>
      <c r="D61" s="3">
        <v>479.248751327327</v>
      </c>
      <c r="E61" s="3">
        <v>1512.9371536864701</v>
      </c>
      <c r="F61" s="7">
        <v>55.554240769297301</v>
      </c>
      <c r="G61" s="3">
        <v>99613.406503517806</v>
      </c>
      <c r="H61" s="3">
        <v>32.086153589413698</v>
      </c>
      <c r="I61" s="3">
        <v>0.38166177182095001</v>
      </c>
      <c r="J61" s="3">
        <v>27.9402271121808</v>
      </c>
      <c r="K61" s="3">
        <v>126.87393629256999</v>
      </c>
      <c r="L61" s="3">
        <v>17.380336978755999</v>
      </c>
      <c r="M61" s="3">
        <v>4114.0773999735002</v>
      </c>
      <c r="N61" s="3">
        <v>8.1278232408711501E-5</v>
      </c>
      <c r="O61" s="3">
        <v>94.028774650826904</v>
      </c>
      <c r="P61" s="3">
        <v>1.09971623521229</v>
      </c>
      <c r="Q61" s="3">
        <v>247.80289644839399</v>
      </c>
      <c r="R61" s="3">
        <v>903.18486903999894</v>
      </c>
      <c r="S61" s="3">
        <v>3.9272260926520302</v>
      </c>
      <c r="T61" s="3">
        <v>77.652326558889698</v>
      </c>
      <c r="U61" s="3">
        <v>14.049709147432001</v>
      </c>
      <c r="V61" s="3">
        <v>17.485951549283399</v>
      </c>
    </row>
    <row r="62" spans="1:22" x14ac:dyDescent="0.25">
      <c r="A62" s="1" t="s">
        <v>54</v>
      </c>
      <c r="B62" s="3">
        <v>24587.2737245383</v>
      </c>
      <c r="C62" s="3">
        <v>45.509775913758702</v>
      </c>
      <c r="D62" s="3">
        <v>182.31152330642101</v>
      </c>
      <c r="E62" s="3">
        <v>1380.0146346603101</v>
      </c>
      <c r="F62" s="7">
        <v>53.2621902294485</v>
      </c>
      <c r="G62" s="3">
        <v>96958.623403743899</v>
      </c>
      <c r="H62" s="3">
        <v>29.552187813835602</v>
      </c>
      <c r="I62" s="3">
        <v>0.323144423145733</v>
      </c>
      <c r="J62" s="3">
        <v>33.404838723726201</v>
      </c>
      <c r="K62" s="3">
        <v>80.251254356279503</v>
      </c>
      <c r="L62" s="3">
        <v>18.2414254092992</v>
      </c>
      <c r="M62" s="3">
        <v>4819.8786629036604</v>
      </c>
      <c r="N62" s="3">
        <v>1.2250760098321001E-3</v>
      </c>
      <c r="O62" s="3">
        <v>101.12682993494199</v>
      </c>
      <c r="P62" s="3">
        <v>0.87295841980176503</v>
      </c>
      <c r="Q62" s="3">
        <v>201.49650446994599</v>
      </c>
      <c r="R62" s="3">
        <v>745.11103640654301</v>
      </c>
      <c r="S62" s="3">
        <v>2.8923975111297899</v>
      </c>
      <c r="T62" s="3">
        <v>83.846318832503599</v>
      </c>
      <c r="U62" s="3">
        <v>17.713717718201501</v>
      </c>
      <c r="V62" s="3">
        <v>19.2510275603696</v>
      </c>
    </row>
    <row r="63" spans="1:22" x14ac:dyDescent="0.25">
      <c r="A63" s="1" t="s">
        <v>55</v>
      </c>
      <c r="B63" s="3">
        <v>21055.2727920344</v>
      </c>
      <c r="C63" s="3">
        <v>37.690103865626803</v>
      </c>
      <c r="D63" s="3">
        <v>260.71149819359101</v>
      </c>
      <c r="E63" s="3">
        <v>1309.25045201634</v>
      </c>
      <c r="F63" s="7">
        <v>62.692472805223503</v>
      </c>
      <c r="G63" s="3">
        <v>99179.263613252304</v>
      </c>
      <c r="H63" s="3">
        <v>32.910645294659602</v>
      </c>
      <c r="I63" s="3">
        <v>0.42740521923602198</v>
      </c>
      <c r="J63" s="3">
        <v>38.843373620593397</v>
      </c>
      <c r="K63" s="3">
        <v>100.751628482294</v>
      </c>
      <c r="L63" s="3">
        <v>17.8353185410223</v>
      </c>
      <c r="M63" s="3">
        <v>4600.5565452065703</v>
      </c>
      <c r="N63" s="3">
        <v>1.53185881056842E-2</v>
      </c>
      <c r="O63" s="3">
        <v>95.441037412750006</v>
      </c>
      <c r="P63" s="3">
        <v>0.93321595714920402</v>
      </c>
      <c r="Q63" s="3">
        <v>213.12521990640499</v>
      </c>
      <c r="R63" s="3">
        <v>713.09826312553901</v>
      </c>
      <c r="S63" s="3">
        <v>4.0741776869020896</v>
      </c>
      <c r="T63" s="3">
        <v>75.706165885075507</v>
      </c>
      <c r="U63" s="3">
        <v>16.8858692966324</v>
      </c>
      <c r="V63" s="3">
        <v>18.139326504604899</v>
      </c>
    </row>
    <row r="64" spans="1:22" x14ac:dyDescent="0.25">
      <c r="A64" s="1" t="s">
        <v>56</v>
      </c>
      <c r="B64" s="3">
        <v>20061.3626193417</v>
      </c>
      <c r="C64" s="3">
        <v>40.697085102135198</v>
      </c>
      <c r="D64" s="3">
        <v>327.121597136258</v>
      </c>
      <c r="E64" s="3">
        <v>1759.7640086937199</v>
      </c>
      <c r="F64" s="7">
        <v>47.979799123294796</v>
      </c>
      <c r="G64" s="3">
        <v>97752.411821363596</v>
      </c>
      <c r="H64" s="3">
        <v>29.2820239396871</v>
      </c>
      <c r="I64" s="3">
        <v>0.52989620731069598</v>
      </c>
      <c r="J64" s="3">
        <v>65.120372967198406</v>
      </c>
      <c r="K64" s="3">
        <v>115.573408686923</v>
      </c>
      <c r="L64" s="3">
        <v>16.0690726237649</v>
      </c>
      <c r="M64" s="3">
        <v>4371.6564043625103</v>
      </c>
      <c r="N64" s="3">
        <v>4.0190916629303996E-3</v>
      </c>
      <c r="O64" s="3">
        <v>105.181811958213</v>
      </c>
      <c r="P64" s="3">
        <v>1.0604097305459099</v>
      </c>
      <c r="Q64" s="3">
        <v>241.74726981115899</v>
      </c>
      <c r="R64" s="3">
        <v>564.09012754893604</v>
      </c>
      <c r="S64" s="3">
        <v>2.5516806733238702</v>
      </c>
      <c r="T64" s="3">
        <v>80.333145196369102</v>
      </c>
      <c r="U64" s="3">
        <v>21.882502709980901</v>
      </c>
      <c r="V64" s="3">
        <v>17.804077967697101</v>
      </c>
    </row>
    <row r="65" spans="1:22" x14ac:dyDescent="0.25">
      <c r="A65" s="1" t="s">
        <v>57</v>
      </c>
      <c r="B65" s="3">
        <v>19859.395778337701</v>
      </c>
      <c r="C65" s="3">
        <v>39.497534699059102</v>
      </c>
      <c r="D65" s="3">
        <v>288.48184680650598</v>
      </c>
      <c r="E65" s="3">
        <v>1221.8769419606299</v>
      </c>
      <c r="F65" s="7">
        <v>55.055495333704201</v>
      </c>
      <c r="G65" s="3">
        <v>96756.024025794002</v>
      </c>
      <c r="H65" s="3">
        <v>31.798863002155102</v>
      </c>
      <c r="I65" s="3">
        <v>0.54886263409887703</v>
      </c>
      <c r="J65" s="3">
        <v>45.9678077280971</v>
      </c>
      <c r="K65" s="3">
        <v>99.840474336136296</v>
      </c>
      <c r="L65" s="3">
        <v>18.131661998410198</v>
      </c>
      <c r="M65" s="3">
        <v>4551.7681701824104</v>
      </c>
      <c r="N65" s="3">
        <v>1.4334382489600601E-4</v>
      </c>
      <c r="O65" s="3">
        <v>108.260004765785</v>
      </c>
      <c r="P65" s="3">
        <v>1.04661880006948</v>
      </c>
      <c r="Q65" s="3">
        <v>238.2573135513</v>
      </c>
      <c r="R65" s="3">
        <v>718.82546727144802</v>
      </c>
      <c r="S65" s="3">
        <v>3.2429435043018899</v>
      </c>
      <c r="T65" s="3">
        <v>93.955740370344202</v>
      </c>
      <c r="U65" s="3">
        <v>19.947783170292599</v>
      </c>
      <c r="V65" s="3">
        <v>18.6663233793264</v>
      </c>
    </row>
    <row r="66" spans="1:22" x14ac:dyDescent="0.25">
      <c r="A66" s="1" t="s">
        <v>58</v>
      </c>
      <c r="B66" s="3">
        <v>13996.680184234199</v>
      </c>
      <c r="C66" s="3">
        <v>40.062000863924197</v>
      </c>
      <c r="D66" s="3">
        <v>552.866442787506</v>
      </c>
      <c r="E66" s="3">
        <v>1894.47525452184</v>
      </c>
      <c r="F66" s="7">
        <v>53.478418875652402</v>
      </c>
      <c r="G66" s="3">
        <v>101684.310263383</v>
      </c>
      <c r="H66" s="3">
        <v>31.758693867474001</v>
      </c>
      <c r="I66" s="3">
        <v>0.52842307171596004</v>
      </c>
      <c r="J66" s="3">
        <v>42.460024504618602</v>
      </c>
      <c r="K66" s="3">
        <v>154.453538231594</v>
      </c>
      <c r="L66" s="3">
        <v>15.8295455902638</v>
      </c>
      <c r="M66" s="3">
        <v>3955.5608627467</v>
      </c>
      <c r="N66" s="3">
        <v>-5.8092341466480803E-4</v>
      </c>
      <c r="O66" s="3">
        <v>82.020714900321707</v>
      </c>
      <c r="P66" s="3">
        <v>1.13311035684649</v>
      </c>
      <c r="Q66" s="3">
        <v>266.91295579613399</v>
      </c>
      <c r="R66" s="3">
        <v>503.29319236236199</v>
      </c>
      <c r="S66" s="3">
        <v>3.5167934232126701</v>
      </c>
      <c r="T66" s="3">
        <v>59.516710859447599</v>
      </c>
      <c r="U66" s="3">
        <v>13.7997324777819</v>
      </c>
      <c r="V66" s="3">
        <v>17.506420661538101</v>
      </c>
    </row>
    <row r="67" spans="1:22" x14ac:dyDescent="0.25">
      <c r="A67" s="9" t="s">
        <v>59</v>
      </c>
      <c r="B67" s="10">
        <v>19448.0154930709</v>
      </c>
      <c r="C67" s="10">
        <v>40.356266136011499</v>
      </c>
      <c r="D67" s="10">
        <v>319.328980045256</v>
      </c>
      <c r="E67" s="10">
        <v>1411.9967246234701</v>
      </c>
      <c r="F67" s="11">
        <v>55.2664667440201</v>
      </c>
      <c r="G67" s="10">
        <v>93925.166576666103</v>
      </c>
      <c r="H67" s="10">
        <v>40.530709890460301</v>
      </c>
      <c r="I67" s="10">
        <v>0.48716715967402702</v>
      </c>
      <c r="J67" s="10">
        <v>33.726516052930599</v>
      </c>
      <c r="K67" s="10">
        <v>97.938790105873196</v>
      </c>
      <c r="L67" s="10">
        <v>17.694717004609402</v>
      </c>
      <c r="M67" s="10">
        <v>4297.4396147964799</v>
      </c>
      <c r="N67" s="10">
        <v>-4.7106469668412899E-4</v>
      </c>
      <c r="O67" s="10">
        <v>98.886862811604601</v>
      </c>
      <c r="P67" s="10">
        <v>0.94400210145490604</v>
      </c>
      <c r="Q67" s="10">
        <v>214.62548128183599</v>
      </c>
      <c r="R67" s="10">
        <v>692.99955599561997</v>
      </c>
      <c r="S67" s="10">
        <v>3.34709339633722</v>
      </c>
      <c r="T67" s="10">
        <v>83.254849063244905</v>
      </c>
      <c r="U67" s="10">
        <v>17.633592475622699</v>
      </c>
      <c r="V67" s="10">
        <v>18.382357316810399</v>
      </c>
    </row>
    <row r="68" spans="1:22" x14ac:dyDescent="0.25">
      <c r="A68" s="1" t="s">
        <v>31</v>
      </c>
      <c r="B68" s="3">
        <v>19704.640821148714</v>
      </c>
      <c r="C68" s="3">
        <v>39.887067888195702</v>
      </c>
      <c r="D68" s="3">
        <v>333.63124926131195</v>
      </c>
      <c r="E68" s="3">
        <v>1438.6403465825988</v>
      </c>
      <c r="F68" s="7">
        <v>55.147150310613867</v>
      </c>
      <c r="G68" s="3">
        <v>98205.152267901649</v>
      </c>
      <c r="H68" s="3">
        <v>33.959366495042133</v>
      </c>
      <c r="I68" s="3">
        <v>0.45099878176077213</v>
      </c>
      <c r="J68" s="3">
        <v>39.497005411109228</v>
      </c>
      <c r="K68" s="3">
        <v>108.1694542754113</v>
      </c>
      <c r="L68" s="3">
        <v>17.516949731693011</v>
      </c>
      <c r="M68" s="3">
        <v>4414.4602845951867</v>
      </c>
      <c r="N68" s="3">
        <v>2.7167302401589662E-3</v>
      </c>
      <c r="O68" s="3">
        <v>99.328936774207918</v>
      </c>
      <c r="P68" s="3">
        <v>1.0090231619070893</v>
      </c>
      <c r="Q68" s="3">
        <v>230.84971778044326</v>
      </c>
      <c r="R68" s="3">
        <v>706.1033530533997</v>
      </c>
      <c r="S68" s="3">
        <v>3.3742393034396878</v>
      </c>
      <c r="T68" s="3">
        <v>81.471239931235033</v>
      </c>
      <c r="U68" s="3">
        <v>17.455941120008422</v>
      </c>
      <c r="V68" s="3">
        <v>18.291600011715701</v>
      </c>
    </row>
    <row r="69" spans="1:22" x14ac:dyDescent="0.25">
      <c r="A69" s="1" t="s">
        <v>32</v>
      </c>
      <c r="B69" s="3">
        <v>3140.0040150672803</v>
      </c>
      <c r="C69" s="3">
        <v>2.9335877689873691</v>
      </c>
      <c r="D69" s="3">
        <v>122.67365589708808</v>
      </c>
      <c r="E69" s="3">
        <v>282.98419776773335</v>
      </c>
      <c r="F69" s="7">
        <v>4.1805983948660348</v>
      </c>
      <c r="G69" s="3">
        <v>2380.5377778105194</v>
      </c>
      <c r="H69" s="3">
        <v>5.2721647672979497</v>
      </c>
      <c r="I69" s="3">
        <v>8.4223912068432605E-2</v>
      </c>
      <c r="J69" s="3">
        <v>12.143534938485914</v>
      </c>
      <c r="K69" s="3">
        <v>23.596351168591816</v>
      </c>
      <c r="L69" s="3">
        <v>1.0731644312808548</v>
      </c>
      <c r="M69" s="3">
        <v>285.45753454522338</v>
      </c>
      <c r="N69" s="3">
        <v>5.3163951769529139E-3</v>
      </c>
      <c r="O69" s="3">
        <v>9.0038684061206062</v>
      </c>
      <c r="P69" s="3">
        <v>9.0148234967758867E-2</v>
      </c>
      <c r="Q69" s="3">
        <v>21.596645171492778</v>
      </c>
      <c r="R69" s="3">
        <v>126.75827482185015</v>
      </c>
      <c r="S69" s="3">
        <v>0.4996166042066672</v>
      </c>
      <c r="T69" s="3">
        <v>11.667246230359549</v>
      </c>
      <c r="U69" s="3">
        <v>2.7064646384771458</v>
      </c>
      <c r="V69" s="3">
        <v>0.68083705033633357</v>
      </c>
    </row>
    <row r="70" spans="1:22" x14ac:dyDescent="0.25">
      <c r="A70" s="2"/>
      <c r="B70" s="2"/>
      <c r="C70" s="2"/>
      <c r="D70" s="2"/>
      <c r="E70" s="2"/>
      <c r="F70" s="2"/>
      <c r="G70" s="2"/>
      <c r="H70" s="2"/>
      <c r="I70" s="2"/>
      <c r="J70" s="2"/>
      <c r="K70" s="2"/>
      <c r="L70" s="2"/>
      <c r="M70" s="2"/>
      <c r="N70" s="2"/>
      <c r="O70" s="2"/>
      <c r="P70" s="2"/>
      <c r="Q70" s="2"/>
      <c r="R70" s="2"/>
      <c r="S70" s="2"/>
      <c r="T70" s="2"/>
      <c r="U70" s="2"/>
      <c r="V70" s="2"/>
    </row>
    <row r="71" spans="1:22" x14ac:dyDescent="0.25">
      <c r="A71" s="2"/>
      <c r="B71" s="2"/>
      <c r="C71" s="2"/>
      <c r="D71" s="2"/>
      <c r="E71" s="2"/>
      <c r="F71" s="2"/>
      <c r="G71" s="2"/>
      <c r="H71" s="2"/>
      <c r="I71" s="2"/>
      <c r="J71" s="2"/>
      <c r="K71" s="2"/>
      <c r="L71" s="2"/>
      <c r="M71" s="2"/>
      <c r="N71" s="2"/>
      <c r="O71" s="2"/>
      <c r="P71" s="2"/>
      <c r="Q71" s="2"/>
      <c r="R71" s="2"/>
      <c r="S71" s="2"/>
      <c r="T71" s="2"/>
      <c r="U71" s="2"/>
      <c r="V71" s="2"/>
    </row>
    <row r="72" spans="1:22" x14ac:dyDescent="0.25">
      <c r="A72" s="2"/>
      <c r="B72" s="2"/>
      <c r="C72" s="2"/>
      <c r="D72" s="2"/>
      <c r="E72" s="2"/>
      <c r="F72" s="3"/>
      <c r="G72" s="2"/>
      <c r="H72" s="2"/>
      <c r="I72" s="2"/>
      <c r="J72" s="2"/>
      <c r="K72" s="2"/>
      <c r="L72" s="2"/>
      <c r="M72" s="2"/>
      <c r="N72" s="2"/>
      <c r="O72" s="2"/>
      <c r="P72" s="2"/>
      <c r="Q72" s="2"/>
      <c r="R72" s="2"/>
      <c r="S72" s="2"/>
      <c r="T72" s="2"/>
      <c r="U72" s="2"/>
      <c r="V72" s="2"/>
    </row>
    <row r="73" spans="1:22" x14ac:dyDescent="0.25">
      <c r="A73" s="2"/>
      <c r="B73" s="2"/>
      <c r="C73" s="2"/>
      <c r="D73" s="2"/>
      <c r="E73" s="2"/>
      <c r="F73" s="3"/>
      <c r="G73" s="2"/>
      <c r="H73" s="2"/>
      <c r="I73" s="2"/>
      <c r="J73" s="2"/>
      <c r="K73" s="2"/>
      <c r="L73" s="2"/>
      <c r="M73" s="2"/>
      <c r="N73" s="2"/>
      <c r="O73" s="2"/>
      <c r="P73" s="2"/>
      <c r="Q73" s="2"/>
      <c r="R73" s="2"/>
      <c r="S73" s="2"/>
      <c r="T73" s="2"/>
      <c r="U73" s="2"/>
      <c r="V73" s="2"/>
    </row>
    <row r="74" spans="1:22" x14ac:dyDescent="0.25">
      <c r="A74" s="2"/>
      <c r="B74" s="2"/>
      <c r="C74" s="2"/>
      <c r="D74" s="2"/>
      <c r="E74" s="2"/>
      <c r="F74" s="3"/>
      <c r="G74" s="2"/>
      <c r="H74" s="2"/>
      <c r="I74" s="2"/>
      <c r="J74" s="2"/>
      <c r="K74" s="2"/>
      <c r="L74" s="2"/>
      <c r="M74" s="2"/>
      <c r="N74" s="2"/>
      <c r="O74" s="2"/>
      <c r="P74" s="2"/>
      <c r="Q74" s="2"/>
      <c r="R74" s="2"/>
      <c r="S74" s="2"/>
      <c r="T74" s="2"/>
      <c r="U74" s="2"/>
      <c r="V74" s="2"/>
    </row>
    <row r="75" spans="1:22" x14ac:dyDescent="0.25">
      <c r="A75" s="2"/>
      <c r="B75" s="2"/>
      <c r="C75" s="2"/>
      <c r="D75" s="2"/>
      <c r="E75" s="2"/>
      <c r="F75" s="3"/>
      <c r="G75" s="2"/>
      <c r="H75" s="2"/>
      <c r="I75" s="2"/>
      <c r="J75" s="2"/>
      <c r="K75" s="2"/>
      <c r="L75" s="2"/>
      <c r="M75" s="2"/>
      <c r="N75" s="2"/>
      <c r="O75" s="2"/>
      <c r="P75" s="2"/>
      <c r="Q75" s="2"/>
      <c r="R75" s="2"/>
      <c r="S75" s="2"/>
      <c r="T75" s="2"/>
      <c r="U75" s="2"/>
      <c r="V75" s="2"/>
    </row>
    <row r="76" spans="1:22" x14ac:dyDescent="0.25">
      <c r="A76" s="2"/>
      <c r="B76" s="2"/>
      <c r="C76" s="2"/>
      <c r="D76" s="2"/>
      <c r="E76" s="2"/>
      <c r="F76" s="3"/>
      <c r="G76" s="2"/>
      <c r="H76" s="2"/>
      <c r="I76" s="2"/>
      <c r="J76" s="2"/>
      <c r="K76" s="2"/>
      <c r="L76" s="2"/>
      <c r="M76" s="2"/>
      <c r="N76" s="2"/>
      <c r="O76" s="2"/>
      <c r="P76" s="2"/>
      <c r="Q76" s="2"/>
      <c r="R76" s="2"/>
      <c r="S76" s="2"/>
      <c r="T76" s="2"/>
      <c r="U76" s="2"/>
      <c r="V76" s="2"/>
    </row>
    <row r="77" spans="1:22" x14ac:dyDescent="0.25">
      <c r="A77" s="2"/>
      <c r="B77" s="2"/>
      <c r="C77" s="2"/>
      <c r="D77" s="2"/>
      <c r="E77" s="2"/>
      <c r="F77" s="3"/>
      <c r="G77" s="2"/>
      <c r="H77" s="2"/>
      <c r="I77" s="2"/>
      <c r="J77" s="2"/>
      <c r="K77" s="2"/>
      <c r="L77" s="2"/>
      <c r="M77" s="2"/>
      <c r="N77" s="2"/>
      <c r="O77" s="2"/>
      <c r="P77" s="2"/>
      <c r="Q77" s="2"/>
      <c r="R77" s="2"/>
      <c r="S77" s="2"/>
      <c r="T77" s="2"/>
      <c r="U77" s="2"/>
      <c r="V77" s="2"/>
    </row>
    <row r="78" spans="1:22" x14ac:dyDescent="0.25">
      <c r="A78" s="2"/>
      <c r="B78" s="2"/>
      <c r="C78" s="2"/>
      <c r="D78" s="2"/>
      <c r="E78" s="2"/>
      <c r="F78" s="3"/>
      <c r="G78" s="2"/>
      <c r="H78" s="2"/>
      <c r="I78" s="2"/>
      <c r="J78" s="2"/>
      <c r="K78" s="2"/>
      <c r="L78" s="2"/>
      <c r="M78" s="2"/>
      <c r="N78" s="2"/>
      <c r="O78" s="2"/>
      <c r="P78" s="2"/>
      <c r="Q78" s="2"/>
      <c r="R78" s="2"/>
      <c r="S78" s="2"/>
      <c r="T78" s="2"/>
      <c r="U78" s="2"/>
      <c r="V78" s="2"/>
    </row>
    <row r="79" spans="1:22" x14ac:dyDescent="0.25">
      <c r="A79" s="2"/>
      <c r="B79" s="2"/>
      <c r="C79" s="2"/>
      <c r="D79" s="2"/>
      <c r="E79" s="2"/>
      <c r="F79" s="3"/>
      <c r="G79" s="2"/>
      <c r="H79" s="2"/>
      <c r="I79" s="2"/>
      <c r="J79" s="2"/>
      <c r="K79" s="2"/>
      <c r="L79" s="2"/>
      <c r="M79" s="2"/>
      <c r="N79" s="2"/>
      <c r="O79" s="2"/>
      <c r="P79" s="2"/>
      <c r="Q79" s="2"/>
      <c r="R79" s="2"/>
      <c r="S79" s="2"/>
      <c r="T79" s="2"/>
      <c r="U79" s="2"/>
      <c r="V79" s="2"/>
    </row>
    <row r="80" spans="1:22" x14ac:dyDescent="0.25">
      <c r="A80" s="2"/>
      <c r="B80" s="2"/>
      <c r="C80" s="2"/>
      <c r="D80" s="2"/>
      <c r="E80" s="2"/>
      <c r="F80" s="3"/>
      <c r="G80" s="2"/>
      <c r="H80" s="2"/>
      <c r="I80" s="2"/>
      <c r="J80" s="2"/>
      <c r="K80" s="2"/>
      <c r="L80" s="2"/>
      <c r="M80" s="2"/>
      <c r="N80" s="2"/>
      <c r="O80" s="2"/>
      <c r="P80" s="2"/>
      <c r="Q80" s="2"/>
      <c r="R80" s="2"/>
      <c r="S80" s="2"/>
      <c r="T80" s="2"/>
      <c r="U80" s="2"/>
      <c r="V80" s="2"/>
    </row>
    <row r="81" spans="1:22" x14ac:dyDescent="0.25">
      <c r="A81" s="2"/>
      <c r="B81" s="2"/>
      <c r="C81" s="2"/>
      <c r="D81" s="2"/>
      <c r="E81" s="2"/>
      <c r="F81" s="3"/>
      <c r="G81" s="2"/>
      <c r="H81" s="2"/>
      <c r="I81" s="2"/>
      <c r="J81" s="2"/>
      <c r="K81" s="2"/>
      <c r="L81" s="2"/>
      <c r="M81" s="2"/>
      <c r="N81" s="2"/>
      <c r="O81" s="2"/>
      <c r="P81" s="2"/>
      <c r="Q81" s="2"/>
      <c r="R81" s="2"/>
      <c r="S81" s="2"/>
      <c r="T81" s="2"/>
      <c r="U81" s="2"/>
      <c r="V81" s="2"/>
    </row>
    <row r="82" spans="1:22" x14ac:dyDescent="0.25">
      <c r="A82" s="2"/>
      <c r="B82" s="2"/>
      <c r="C82" s="2"/>
      <c r="D82" s="2"/>
      <c r="E82" s="2"/>
      <c r="F82" s="3"/>
      <c r="G82" s="2"/>
      <c r="H82" s="2"/>
      <c r="I82" s="2"/>
      <c r="J82" s="2"/>
      <c r="K82" s="2"/>
      <c r="L82" s="2"/>
      <c r="M82" s="2"/>
      <c r="N82" s="2"/>
      <c r="O82" s="2"/>
      <c r="P82" s="2"/>
      <c r="Q82" s="2"/>
      <c r="R82" s="2"/>
      <c r="S82" s="2"/>
      <c r="T82" s="2"/>
      <c r="U82" s="2"/>
      <c r="V82" s="2"/>
    </row>
    <row r="83" spans="1:22" x14ac:dyDescent="0.25">
      <c r="A83" s="2"/>
      <c r="B83" s="2"/>
      <c r="C83" s="2"/>
      <c r="D83" s="2"/>
      <c r="E83" s="2"/>
      <c r="F83" s="2"/>
      <c r="G83" s="2"/>
      <c r="H83" s="2"/>
      <c r="I83" s="2"/>
      <c r="J83" s="2"/>
      <c r="K83" s="2"/>
      <c r="L83" s="2"/>
      <c r="M83" s="2"/>
      <c r="N83" s="2"/>
      <c r="O83" s="2"/>
      <c r="P83" s="2"/>
      <c r="Q83" s="2"/>
      <c r="R83" s="2"/>
      <c r="S83" s="2"/>
      <c r="T83" s="2"/>
      <c r="U83" s="2"/>
      <c r="V83" s="2"/>
    </row>
    <row r="84" spans="1:22" x14ac:dyDescent="0.25">
      <c r="A84" s="2"/>
      <c r="B84" s="2"/>
      <c r="C84" s="2"/>
      <c r="D84" s="2"/>
      <c r="E84" s="2"/>
      <c r="F84" s="2"/>
      <c r="G84" s="2"/>
      <c r="H84" s="2"/>
      <c r="I84" s="2"/>
      <c r="J84" s="2"/>
      <c r="K84" s="2"/>
      <c r="L84" s="2"/>
      <c r="M84" s="2"/>
      <c r="N84" s="2"/>
      <c r="O84" s="2"/>
      <c r="P84" s="2"/>
      <c r="Q84" s="2"/>
      <c r="R84" s="2"/>
      <c r="S84" s="2"/>
      <c r="T84" s="2"/>
      <c r="U84" s="2"/>
      <c r="V84" s="2"/>
    </row>
    <row r="85" spans="1:22" x14ac:dyDescent="0.25">
      <c r="A85" s="2"/>
      <c r="B85" s="6"/>
      <c r="C85" s="2"/>
      <c r="D85" s="2"/>
      <c r="E85" s="2"/>
      <c r="F85" s="2"/>
      <c r="G85" s="2"/>
      <c r="H85" s="2"/>
      <c r="I85" s="2"/>
      <c r="J85" s="2"/>
      <c r="K85" s="2"/>
      <c r="L85" s="2"/>
      <c r="M85" s="2"/>
      <c r="N85" s="2"/>
      <c r="O85" s="2"/>
      <c r="P85" s="2"/>
      <c r="Q85" s="2"/>
      <c r="R85" s="2"/>
      <c r="S85" s="2"/>
      <c r="T85" s="2"/>
      <c r="U85" s="2"/>
      <c r="V85" s="2"/>
    </row>
    <row r="86" spans="1:22" x14ac:dyDescent="0.25">
      <c r="A86" s="2"/>
      <c r="B86" s="6"/>
      <c r="C86" s="2"/>
      <c r="D86" s="2"/>
      <c r="E86" s="2"/>
      <c r="F86" s="2"/>
      <c r="G86" s="2"/>
      <c r="H86" s="2"/>
      <c r="I86" s="2"/>
      <c r="J86" s="2"/>
      <c r="K86" s="2"/>
      <c r="L86" s="2"/>
      <c r="M86" s="2"/>
      <c r="N86" s="2"/>
      <c r="O86" s="2"/>
      <c r="P86" s="2"/>
      <c r="Q86" s="2"/>
      <c r="R86" s="2"/>
      <c r="S86" s="2"/>
      <c r="T86" s="2"/>
      <c r="U86" s="2"/>
      <c r="V86" s="2"/>
    </row>
    <row r="87" spans="1:22" x14ac:dyDescent="0.25">
      <c r="A87" s="2"/>
      <c r="B87" s="6"/>
      <c r="C87" s="2"/>
      <c r="D87" s="2"/>
      <c r="E87" s="2"/>
      <c r="F87" s="2"/>
      <c r="G87" s="2"/>
      <c r="H87" s="2"/>
      <c r="I87" s="2"/>
      <c r="J87" s="2"/>
      <c r="K87" s="2"/>
      <c r="L87" s="2"/>
      <c r="M87" s="2"/>
      <c r="N87" s="2"/>
      <c r="O87" s="2"/>
      <c r="P87" s="2"/>
      <c r="Q87" s="2"/>
      <c r="R87" s="2"/>
      <c r="S87" s="2"/>
      <c r="T87" s="2"/>
      <c r="U87" s="2"/>
      <c r="V87" s="2"/>
    </row>
    <row r="88" spans="1:22" x14ac:dyDescent="0.25">
      <c r="A88" s="2"/>
      <c r="B88" s="6"/>
      <c r="C88" s="2"/>
      <c r="D88" s="2"/>
      <c r="E88" s="2"/>
      <c r="F88" s="2"/>
      <c r="G88" s="2"/>
      <c r="H88" s="2"/>
      <c r="I88" s="2"/>
      <c r="J88" s="2"/>
      <c r="K88" s="2"/>
      <c r="L88" s="2"/>
      <c r="M88" s="2"/>
      <c r="N88" s="2"/>
      <c r="O88" s="2"/>
      <c r="P88" s="2"/>
      <c r="Q88" s="2"/>
      <c r="R88" s="2"/>
      <c r="S88" s="2"/>
      <c r="T88" s="2"/>
      <c r="U88" s="2"/>
      <c r="V88" s="2"/>
    </row>
    <row r="89" spans="1:22" x14ac:dyDescent="0.25">
      <c r="A89" s="2"/>
      <c r="B89" s="6"/>
      <c r="C89" s="2"/>
      <c r="D89" s="2"/>
      <c r="E89" s="2"/>
      <c r="F89" s="2"/>
      <c r="G89" s="2"/>
      <c r="H89" s="2"/>
      <c r="I89" s="2"/>
      <c r="J89" s="2"/>
      <c r="K89" s="2"/>
      <c r="L89" s="2"/>
      <c r="M89" s="2"/>
      <c r="N89" s="2"/>
      <c r="O89" s="2"/>
      <c r="P89" s="2"/>
      <c r="Q89" s="2"/>
      <c r="R89" s="2"/>
      <c r="S89" s="2"/>
      <c r="T89" s="2"/>
      <c r="U89" s="2"/>
      <c r="V89" s="2"/>
    </row>
    <row r="90" spans="1:22" x14ac:dyDescent="0.25">
      <c r="A90" s="2"/>
      <c r="B90" s="6"/>
      <c r="C90" s="2"/>
      <c r="D90" s="2"/>
      <c r="E90" s="2"/>
      <c r="F90" s="2"/>
      <c r="G90" s="2"/>
      <c r="H90" s="2"/>
      <c r="I90" s="2"/>
      <c r="J90" s="2"/>
      <c r="K90" s="2"/>
      <c r="L90" s="2"/>
      <c r="M90" s="2"/>
      <c r="N90" s="2"/>
      <c r="O90" s="2"/>
      <c r="P90" s="2"/>
      <c r="Q90" s="2"/>
      <c r="R90" s="2"/>
      <c r="S90" s="2"/>
      <c r="T90" s="2"/>
      <c r="U90" s="2"/>
      <c r="V90" s="2"/>
    </row>
  </sheetData>
  <phoneticPr fontId="9"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5A5D7-01C9-4C5E-9058-F881155E2603}">
  <dimension ref="A1:BV221"/>
  <sheetViews>
    <sheetView topLeftCell="A9" zoomScale="60" zoomScaleNormal="60" workbookViewId="0">
      <selection activeCell="P105" sqref="P105"/>
    </sheetView>
  </sheetViews>
  <sheetFormatPr defaultColWidth="8.7109375" defaultRowHeight="15" x14ac:dyDescent="0.25"/>
  <cols>
    <col min="1" max="1" width="8.7109375" style="79"/>
    <col min="2" max="8" width="13.42578125" style="79" bestFit="1" customWidth="1"/>
    <col min="9" max="25" width="17.28515625" style="79" bestFit="1" customWidth="1"/>
    <col min="26" max="16384" width="8.7109375" style="79"/>
  </cols>
  <sheetData>
    <row r="1" spans="1:26" ht="15.75" x14ac:dyDescent="0.25">
      <c r="A1" s="8" t="s">
        <v>348</v>
      </c>
    </row>
    <row r="2" spans="1:26" ht="15.75" x14ac:dyDescent="0.25">
      <c r="A2" s="8"/>
    </row>
    <row r="3" spans="1:26" x14ac:dyDescent="0.25">
      <c r="A3" s="29" t="s">
        <v>346</v>
      </c>
    </row>
    <row r="4" spans="1:26" x14ac:dyDescent="0.25">
      <c r="A4" s="29" t="s">
        <v>343</v>
      </c>
      <c r="B4" s="29" t="s">
        <v>336</v>
      </c>
      <c r="C4" s="29" t="s">
        <v>336</v>
      </c>
      <c r="D4" s="29" t="s">
        <v>336</v>
      </c>
      <c r="E4" s="29" t="s">
        <v>336</v>
      </c>
      <c r="F4" s="29" t="s">
        <v>336</v>
      </c>
      <c r="G4" s="83" t="s">
        <v>336</v>
      </c>
      <c r="H4" s="81" t="s">
        <v>336</v>
      </c>
      <c r="I4" s="29" t="s">
        <v>337</v>
      </c>
      <c r="J4" s="29" t="s">
        <v>337</v>
      </c>
      <c r="K4" s="29" t="s">
        <v>337</v>
      </c>
      <c r="L4" s="29" t="s">
        <v>337</v>
      </c>
      <c r="M4" s="29" t="s">
        <v>337</v>
      </c>
      <c r="N4" s="29" t="s">
        <v>337</v>
      </c>
      <c r="O4" s="29" t="s">
        <v>337</v>
      </c>
      <c r="P4" s="29" t="s">
        <v>337</v>
      </c>
      <c r="Q4" s="29" t="s">
        <v>337</v>
      </c>
      <c r="R4" s="29" t="s">
        <v>337</v>
      </c>
      <c r="S4" s="29" t="s">
        <v>337</v>
      </c>
      <c r="T4" s="29" t="s">
        <v>337</v>
      </c>
      <c r="U4" s="29" t="s">
        <v>337</v>
      </c>
      <c r="V4" s="29" t="s">
        <v>337</v>
      </c>
      <c r="W4" s="29" t="s">
        <v>337</v>
      </c>
      <c r="X4" s="83" t="s">
        <v>337</v>
      </c>
      <c r="Y4" s="81" t="s">
        <v>337</v>
      </c>
      <c r="Z4" s="29" t="s">
        <v>299</v>
      </c>
    </row>
    <row r="5" spans="1:26" x14ac:dyDescent="0.25">
      <c r="A5" s="29" t="s">
        <v>266</v>
      </c>
      <c r="B5" s="29" t="s">
        <v>403</v>
      </c>
      <c r="C5" s="29" t="s">
        <v>403</v>
      </c>
      <c r="D5" s="29" t="s">
        <v>403</v>
      </c>
      <c r="E5" s="29" t="s">
        <v>403</v>
      </c>
      <c r="F5" s="29" t="s">
        <v>403</v>
      </c>
      <c r="G5" s="83" t="s">
        <v>403</v>
      </c>
      <c r="H5" s="81" t="s">
        <v>403</v>
      </c>
      <c r="I5" s="29" t="s">
        <v>404</v>
      </c>
      <c r="J5" s="29" t="s">
        <v>404</v>
      </c>
      <c r="K5" s="29" t="s">
        <v>404</v>
      </c>
      <c r="L5" s="29" t="s">
        <v>404</v>
      </c>
      <c r="M5" s="29" t="s">
        <v>404</v>
      </c>
      <c r="N5" s="29" t="s">
        <v>404</v>
      </c>
      <c r="O5" s="29" t="s">
        <v>404</v>
      </c>
      <c r="P5" s="29" t="s">
        <v>404</v>
      </c>
      <c r="Q5" s="29" t="s">
        <v>404</v>
      </c>
      <c r="R5" s="29" t="s">
        <v>404</v>
      </c>
      <c r="S5" s="29" t="s">
        <v>404</v>
      </c>
      <c r="T5" s="29" t="s">
        <v>404</v>
      </c>
      <c r="U5" s="29" t="s">
        <v>404</v>
      </c>
      <c r="V5" s="29" t="s">
        <v>404</v>
      </c>
      <c r="W5" s="29" t="s">
        <v>404</v>
      </c>
      <c r="X5" s="83" t="s">
        <v>252</v>
      </c>
      <c r="Y5" s="81" t="s">
        <v>256</v>
      </c>
      <c r="Z5" s="29" t="s">
        <v>267</v>
      </c>
    </row>
    <row r="6" spans="1:26" x14ac:dyDescent="0.25">
      <c r="A6" s="29" t="s">
        <v>253</v>
      </c>
      <c r="B6" s="29" t="s">
        <v>191</v>
      </c>
      <c r="C6" s="29" t="s">
        <v>192</v>
      </c>
      <c r="D6" s="29" t="s">
        <v>193</v>
      </c>
      <c r="E6" s="29" t="s">
        <v>194</v>
      </c>
      <c r="F6" s="29" t="s">
        <v>195</v>
      </c>
      <c r="G6" s="83" t="s">
        <v>252</v>
      </c>
      <c r="H6" s="81" t="s">
        <v>256</v>
      </c>
      <c r="I6" s="29" t="s">
        <v>304</v>
      </c>
      <c r="J6" s="29" t="s">
        <v>212</v>
      </c>
      <c r="K6" s="29" t="s">
        <v>213</v>
      </c>
      <c r="L6" s="29" t="s">
        <v>214</v>
      </c>
      <c r="M6" s="29" t="s">
        <v>215</v>
      </c>
      <c r="N6" s="29" t="s">
        <v>216</v>
      </c>
      <c r="O6" s="29" t="s">
        <v>217</v>
      </c>
      <c r="P6" s="29" t="s">
        <v>218</v>
      </c>
      <c r="Q6" s="29" t="s">
        <v>220</v>
      </c>
      <c r="R6" s="29" t="s">
        <v>221</v>
      </c>
      <c r="S6" s="29" t="s">
        <v>222</v>
      </c>
      <c r="T6" s="29" t="s">
        <v>223</v>
      </c>
      <c r="U6" s="29" t="s">
        <v>224</v>
      </c>
      <c r="V6" s="29" t="s">
        <v>225</v>
      </c>
      <c r="W6" s="29" t="s">
        <v>305</v>
      </c>
      <c r="X6" s="83" t="s">
        <v>302</v>
      </c>
      <c r="Y6" s="81" t="s">
        <v>303</v>
      </c>
      <c r="Z6" s="29" t="s">
        <v>219</v>
      </c>
    </row>
    <row r="7" spans="1:26" x14ac:dyDescent="0.25">
      <c r="A7" s="90" t="s">
        <v>255</v>
      </c>
      <c r="B7" s="90"/>
      <c r="C7" s="90"/>
      <c r="D7" s="90"/>
      <c r="E7" s="90"/>
      <c r="F7" s="90"/>
      <c r="G7" s="91"/>
      <c r="H7" s="92"/>
      <c r="I7" s="90"/>
      <c r="J7" s="90"/>
      <c r="K7" s="90"/>
      <c r="L7" s="90"/>
      <c r="M7" s="90"/>
      <c r="N7" s="90"/>
      <c r="O7" s="90"/>
      <c r="P7" s="90"/>
      <c r="Q7" s="90"/>
      <c r="R7" s="90"/>
      <c r="S7" s="90"/>
      <c r="T7" s="90"/>
      <c r="U7" s="90"/>
      <c r="V7" s="90"/>
      <c r="W7" s="90"/>
      <c r="X7" s="91"/>
      <c r="Y7" s="92"/>
      <c r="Z7" s="90"/>
    </row>
    <row r="8" spans="1:26" x14ac:dyDescent="0.25">
      <c r="A8" s="29" t="s">
        <v>257</v>
      </c>
      <c r="B8" s="87">
        <v>35.199100000000001</v>
      </c>
      <c r="C8" s="87">
        <v>35.272599999999997</v>
      </c>
      <c r="D8" s="87">
        <v>35.238199999999999</v>
      </c>
      <c r="E8" s="87">
        <v>35.476399999999998</v>
      </c>
      <c r="F8" s="87">
        <v>35.593800000000002</v>
      </c>
      <c r="G8" s="88">
        <v>35.356020000000001</v>
      </c>
      <c r="H8" s="89">
        <v>0.17</v>
      </c>
      <c r="I8" s="87">
        <v>38.141399999999997</v>
      </c>
      <c r="J8" s="87">
        <v>38.706299999999999</v>
      </c>
      <c r="K8" s="87">
        <v>37.852899999999998</v>
      </c>
      <c r="L8" s="87">
        <v>37.6967</v>
      </c>
      <c r="M8" s="87">
        <v>37.701799999999999</v>
      </c>
      <c r="N8" s="87">
        <v>37.688299999999998</v>
      </c>
      <c r="O8" s="87">
        <v>38.362499999999997</v>
      </c>
      <c r="P8" s="87">
        <v>38.249000000000002</v>
      </c>
      <c r="Q8" s="87">
        <v>38.087400000000002</v>
      </c>
      <c r="R8" s="87">
        <v>38.040799999999997</v>
      </c>
      <c r="S8" s="87">
        <v>37.418599999999998</v>
      </c>
      <c r="T8" s="87">
        <v>38.192500000000003</v>
      </c>
      <c r="U8" s="87">
        <v>38.033999999999999</v>
      </c>
      <c r="V8" s="87">
        <v>38.321899999999999</v>
      </c>
      <c r="W8" s="87">
        <v>38.080500000000001</v>
      </c>
      <c r="X8" s="88">
        <v>38.038306666666671</v>
      </c>
      <c r="Y8" s="89">
        <v>0.33</v>
      </c>
      <c r="Z8" s="87">
        <v>37.590899999999998</v>
      </c>
    </row>
    <row r="9" spans="1:26" x14ac:dyDescent="0.25">
      <c r="A9" s="29" t="s">
        <v>259</v>
      </c>
      <c r="B9" s="87">
        <v>33.866100000000003</v>
      </c>
      <c r="C9" s="87">
        <v>33.977899999999998</v>
      </c>
      <c r="D9" s="87">
        <v>34.011200000000002</v>
      </c>
      <c r="E9" s="87">
        <v>34.1098</v>
      </c>
      <c r="F9" s="87">
        <v>34.258499999999998</v>
      </c>
      <c r="G9" s="88">
        <v>34.044699999999999</v>
      </c>
      <c r="H9" s="89">
        <v>0.14000000000000001</v>
      </c>
      <c r="I9" s="87">
        <v>40.185600000000001</v>
      </c>
      <c r="J9" s="87">
        <v>40.367699999999999</v>
      </c>
      <c r="K9" s="87">
        <v>39.2879</v>
      </c>
      <c r="L9" s="87">
        <v>39.596499999999999</v>
      </c>
      <c r="M9" s="87">
        <v>39.464599999999997</v>
      </c>
      <c r="N9" s="87">
        <v>39.9574</v>
      </c>
      <c r="O9" s="87">
        <v>40.971800000000002</v>
      </c>
      <c r="P9" s="87">
        <v>40.472999999999999</v>
      </c>
      <c r="Q9" s="87">
        <v>41.064900000000002</v>
      </c>
      <c r="R9" s="87">
        <v>40.021900000000002</v>
      </c>
      <c r="S9" s="87">
        <v>40.225299999999997</v>
      </c>
      <c r="T9" s="87">
        <v>39.517899999999997</v>
      </c>
      <c r="U9" s="87">
        <v>39.4831</v>
      </c>
      <c r="V9" s="87">
        <v>40.3249</v>
      </c>
      <c r="W9" s="87">
        <v>40.228700000000003</v>
      </c>
      <c r="X9" s="88">
        <v>40.07808</v>
      </c>
      <c r="Y9" s="89">
        <v>0.54</v>
      </c>
      <c r="Z9" s="87">
        <v>39.304299999999998</v>
      </c>
    </row>
    <row r="10" spans="1:26" x14ac:dyDescent="0.25">
      <c r="A10" s="29" t="s">
        <v>258</v>
      </c>
      <c r="B10" s="87">
        <v>3.2199999999999999E-2</v>
      </c>
      <c r="C10" s="87">
        <v>0</v>
      </c>
      <c r="D10" s="87">
        <v>1.8599999999999998E-2</v>
      </c>
      <c r="E10" s="87">
        <v>9.4999999999999998E-3</v>
      </c>
      <c r="F10" s="87">
        <v>0</v>
      </c>
      <c r="G10" s="88">
        <v>1.206E-2</v>
      </c>
      <c r="H10" s="89">
        <v>0.01</v>
      </c>
      <c r="I10" s="87">
        <v>0</v>
      </c>
      <c r="J10" s="87">
        <v>9.4000000000000004E-3</v>
      </c>
      <c r="K10" s="87">
        <v>0</v>
      </c>
      <c r="L10" s="87">
        <v>1.4500000000000001E-2</v>
      </c>
      <c r="M10" s="87">
        <v>2.5499999999999998E-2</v>
      </c>
      <c r="N10" s="87">
        <v>1.2999999999999999E-3</v>
      </c>
      <c r="O10" s="87">
        <v>1.6999999999999999E-3</v>
      </c>
      <c r="P10" s="87">
        <v>3.04E-2</v>
      </c>
      <c r="Q10" s="87">
        <v>8.6E-3</v>
      </c>
      <c r="R10" s="87">
        <v>0</v>
      </c>
      <c r="S10" s="87">
        <v>4.0000000000000002E-4</v>
      </c>
      <c r="T10" s="87">
        <v>0</v>
      </c>
      <c r="U10" s="87">
        <v>0</v>
      </c>
      <c r="V10" s="87">
        <v>7.7000000000000002E-3</v>
      </c>
      <c r="W10" s="87">
        <v>0</v>
      </c>
      <c r="X10" s="88">
        <v>6.6333333333333331E-3</v>
      </c>
      <c r="Y10" s="89">
        <v>0.01</v>
      </c>
      <c r="Z10" s="87">
        <v>0.30890000000000001</v>
      </c>
    </row>
    <row r="11" spans="1:26" x14ac:dyDescent="0.25">
      <c r="A11" s="29" t="s">
        <v>235</v>
      </c>
      <c r="B11" s="87">
        <v>14.8063</v>
      </c>
      <c r="C11" s="87">
        <v>14.6046</v>
      </c>
      <c r="D11" s="87">
        <v>14.669600000000001</v>
      </c>
      <c r="E11" s="87">
        <v>14.450900000000001</v>
      </c>
      <c r="F11" s="87">
        <v>14.2041</v>
      </c>
      <c r="G11" s="88">
        <v>14.5471</v>
      </c>
      <c r="H11" s="89">
        <v>0.23</v>
      </c>
      <c r="I11" s="87">
        <v>0.51049999999999995</v>
      </c>
      <c r="J11" s="87">
        <v>0.57440000000000002</v>
      </c>
      <c r="K11" s="87">
        <v>0.96050000000000002</v>
      </c>
      <c r="L11" s="87">
        <v>0.67449999999999999</v>
      </c>
      <c r="M11" s="87">
        <v>0.6774</v>
      </c>
      <c r="N11" s="87">
        <v>0.41470000000000001</v>
      </c>
      <c r="O11" s="87">
        <v>0.36709999999999998</v>
      </c>
      <c r="P11" s="87">
        <v>0.42609999999999998</v>
      </c>
      <c r="Q11" s="87">
        <v>0.39229999999999998</v>
      </c>
      <c r="R11" s="87">
        <v>0.34970000000000001</v>
      </c>
      <c r="S11" s="87">
        <v>0.41770000000000002</v>
      </c>
      <c r="T11" s="87">
        <v>0.76500000000000001</v>
      </c>
      <c r="U11" s="87">
        <v>0.64190000000000003</v>
      </c>
      <c r="V11" s="87">
        <v>0.61809999999999998</v>
      </c>
      <c r="W11" s="87">
        <v>0.65059999999999996</v>
      </c>
      <c r="X11" s="88">
        <v>0.56269999999999998</v>
      </c>
      <c r="Y11" s="89">
        <v>0.17</v>
      </c>
      <c r="Z11" s="87">
        <v>2.274</v>
      </c>
    </row>
    <row r="12" spans="1:26" x14ac:dyDescent="0.25">
      <c r="A12" s="29" t="s">
        <v>338</v>
      </c>
      <c r="B12" s="87">
        <v>0</v>
      </c>
      <c r="C12" s="87">
        <v>0</v>
      </c>
      <c r="D12" s="87">
        <v>0</v>
      </c>
      <c r="E12" s="87">
        <v>0</v>
      </c>
      <c r="F12" s="87">
        <v>0</v>
      </c>
      <c r="G12" s="88">
        <v>0</v>
      </c>
      <c r="H12" s="89">
        <v>0</v>
      </c>
      <c r="I12" s="87">
        <v>0</v>
      </c>
      <c r="J12" s="87">
        <v>0</v>
      </c>
      <c r="K12" s="87">
        <v>0</v>
      </c>
      <c r="L12" s="87">
        <v>0</v>
      </c>
      <c r="M12" s="87">
        <v>0</v>
      </c>
      <c r="N12" s="87">
        <v>0</v>
      </c>
      <c r="O12" s="87">
        <v>0</v>
      </c>
      <c r="P12" s="87">
        <v>0</v>
      </c>
      <c r="Q12" s="87">
        <v>0</v>
      </c>
      <c r="R12" s="87">
        <v>0</v>
      </c>
      <c r="S12" s="87">
        <v>0</v>
      </c>
      <c r="T12" s="87">
        <v>0</v>
      </c>
      <c r="U12" s="87">
        <v>0</v>
      </c>
      <c r="V12" s="87">
        <v>0</v>
      </c>
      <c r="W12" s="87">
        <v>0</v>
      </c>
      <c r="X12" s="88">
        <v>0</v>
      </c>
      <c r="Y12" s="89">
        <v>0</v>
      </c>
      <c r="Z12" s="87">
        <v>0</v>
      </c>
    </row>
    <row r="13" spans="1:26" x14ac:dyDescent="0.25">
      <c r="A13" s="29" t="s">
        <v>106</v>
      </c>
      <c r="B13" s="87">
        <v>0.10979999999999999</v>
      </c>
      <c r="C13" s="87">
        <v>0.10680000000000001</v>
      </c>
      <c r="D13" s="87">
        <v>7.5600000000000001E-2</v>
      </c>
      <c r="E13" s="87">
        <v>0.1101</v>
      </c>
      <c r="F13" s="87">
        <v>7.6200000000000004E-2</v>
      </c>
      <c r="G13" s="88">
        <v>9.5699999999999993E-2</v>
      </c>
      <c r="H13" s="89">
        <v>0.02</v>
      </c>
      <c r="I13" s="87">
        <v>0</v>
      </c>
      <c r="J13" s="87">
        <v>0</v>
      </c>
      <c r="K13" s="87">
        <v>2.3999999999999998E-3</v>
      </c>
      <c r="L13" s="87">
        <v>0</v>
      </c>
      <c r="M13" s="87">
        <v>1.2E-2</v>
      </c>
      <c r="N13" s="87">
        <v>0</v>
      </c>
      <c r="O13" s="87">
        <v>9.4999999999999998E-3</v>
      </c>
      <c r="P13" s="87">
        <v>1.8200000000000001E-2</v>
      </c>
      <c r="Q13" s="87">
        <v>2.6100000000000002E-2</v>
      </c>
      <c r="R13" s="87">
        <v>1.04E-2</v>
      </c>
      <c r="S13" s="87">
        <v>0</v>
      </c>
      <c r="T13" s="87">
        <v>0</v>
      </c>
      <c r="U13" s="87">
        <v>0</v>
      </c>
      <c r="V13" s="87">
        <v>1.7600000000000001E-2</v>
      </c>
      <c r="W13" s="87">
        <v>7.1999999999999998E-3</v>
      </c>
      <c r="X13" s="88">
        <v>6.8933333333333338E-3</v>
      </c>
      <c r="Y13" s="89">
        <v>0.01</v>
      </c>
      <c r="Z13" s="87">
        <v>7.8700000000000006E-2</v>
      </c>
    </row>
    <row r="14" spans="1:26" x14ac:dyDescent="0.25">
      <c r="A14" s="29" t="s">
        <v>105</v>
      </c>
      <c r="B14" s="87">
        <v>0.48380000000000001</v>
      </c>
      <c r="C14" s="87">
        <v>0.48959999999999998</v>
      </c>
      <c r="D14" s="87">
        <v>0.54339999999999999</v>
      </c>
      <c r="E14" s="87">
        <v>0.501</v>
      </c>
      <c r="F14" s="87">
        <v>0.44600000000000001</v>
      </c>
      <c r="G14" s="88">
        <v>0.49275999999999998</v>
      </c>
      <c r="H14" s="89">
        <v>0.03</v>
      </c>
      <c r="I14" s="87">
        <v>2.8826999999999998</v>
      </c>
      <c r="J14" s="87">
        <v>2.907</v>
      </c>
      <c r="K14" s="87">
        <v>4.1109</v>
      </c>
      <c r="L14" s="87">
        <v>3.6255000000000002</v>
      </c>
      <c r="M14" s="87">
        <v>3.4849999999999999</v>
      </c>
      <c r="N14" s="87">
        <v>3.5005000000000002</v>
      </c>
      <c r="O14" s="87">
        <v>1.8540000000000001</v>
      </c>
      <c r="P14" s="87">
        <v>1.9754</v>
      </c>
      <c r="Q14" s="87">
        <v>1.7759</v>
      </c>
      <c r="R14" s="87">
        <v>3.4527000000000001</v>
      </c>
      <c r="S14" s="87">
        <v>3.4582999999999999</v>
      </c>
      <c r="T14" s="87">
        <v>3.5240999999999998</v>
      </c>
      <c r="U14" s="87">
        <v>3.3488000000000002</v>
      </c>
      <c r="V14" s="87">
        <v>3.0131999999999999</v>
      </c>
      <c r="W14" s="87">
        <v>2.9702000000000002</v>
      </c>
      <c r="X14" s="88">
        <v>3.058946666666666</v>
      </c>
      <c r="Y14" s="89">
        <v>0.69</v>
      </c>
      <c r="Z14" s="87">
        <v>1.1594</v>
      </c>
    </row>
    <row r="15" spans="1:26" x14ac:dyDescent="0.25">
      <c r="A15" s="29" t="s">
        <v>260</v>
      </c>
      <c r="B15" s="87">
        <v>1.9786999999999999</v>
      </c>
      <c r="C15" s="87">
        <v>1.8123</v>
      </c>
      <c r="D15" s="87">
        <v>1.7275</v>
      </c>
      <c r="E15" s="87">
        <v>1.7561</v>
      </c>
      <c r="F15" s="87">
        <v>1.8528</v>
      </c>
      <c r="G15" s="88">
        <v>1.82548</v>
      </c>
      <c r="H15" s="89">
        <v>0.1</v>
      </c>
      <c r="I15" s="87">
        <v>2.2132000000000001</v>
      </c>
      <c r="J15" s="87">
        <v>2.2014</v>
      </c>
      <c r="K15" s="87">
        <v>2.4272</v>
      </c>
      <c r="L15" s="87">
        <v>2.3635999999999999</v>
      </c>
      <c r="M15" s="87">
        <v>2.3148</v>
      </c>
      <c r="N15" s="87">
        <v>2.2721</v>
      </c>
      <c r="O15" s="87">
        <v>1.9550000000000001</v>
      </c>
      <c r="P15" s="87">
        <v>2.1095000000000002</v>
      </c>
      <c r="Q15" s="87">
        <v>2.0070000000000001</v>
      </c>
      <c r="R15" s="87">
        <v>2.2761</v>
      </c>
      <c r="S15" s="87">
        <v>2.2778</v>
      </c>
      <c r="T15" s="87">
        <v>2.2887</v>
      </c>
      <c r="U15" s="87">
        <v>2.2183999999999999</v>
      </c>
      <c r="V15" s="87">
        <v>2.1614</v>
      </c>
      <c r="W15" s="87">
        <v>2.2238000000000002</v>
      </c>
      <c r="X15" s="88">
        <v>2.2206666666666663</v>
      </c>
      <c r="Y15" s="89">
        <v>0.12</v>
      </c>
      <c r="Z15" s="87">
        <v>2.0215000000000001</v>
      </c>
    </row>
    <row r="16" spans="1:26" x14ac:dyDescent="0.25">
      <c r="A16" s="29" t="s">
        <v>339</v>
      </c>
      <c r="B16" s="87">
        <v>10.345000000000001</v>
      </c>
      <c r="C16" s="87">
        <v>10.340999999999999</v>
      </c>
      <c r="D16" s="87">
        <v>10.3401</v>
      </c>
      <c r="E16" s="87">
        <v>10.388</v>
      </c>
      <c r="F16" s="87">
        <v>10.41</v>
      </c>
      <c r="G16" s="88">
        <v>10.36482</v>
      </c>
      <c r="H16" s="89">
        <v>0.03</v>
      </c>
      <c r="I16" s="87">
        <v>11.178000000000001</v>
      </c>
      <c r="J16" s="87">
        <v>11.305</v>
      </c>
      <c r="K16" s="87">
        <v>11.157999999999999</v>
      </c>
      <c r="L16" s="87">
        <v>11.129</v>
      </c>
      <c r="M16" s="87">
        <v>11.097</v>
      </c>
      <c r="N16" s="87">
        <v>11.137</v>
      </c>
      <c r="O16" s="87">
        <v>11.225</v>
      </c>
      <c r="P16" s="87">
        <v>11.175000000000001</v>
      </c>
      <c r="Q16" s="87">
        <v>11.192</v>
      </c>
      <c r="R16" s="87">
        <v>11.202</v>
      </c>
      <c r="S16" s="87">
        <v>11.115</v>
      </c>
      <c r="T16" s="87">
        <v>11.19</v>
      </c>
      <c r="U16" s="87">
        <v>11.132</v>
      </c>
      <c r="V16" s="87">
        <v>11.241</v>
      </c>
      <c r="W16" s="87">
        <v>11.186999999999999</v>
      </c>
      <c r="X16" s="88">
        <v>11.177533333333335</v>
      </c>
      <c r="Y16" s="89">
        <v>0.05</v>
      </c>
      <c r="Z16" s="87">
        <v>11.07</v>
      </c>
    </row>
    <row r="17" spans="1:26" x14ac:dyDescent="0.25">
      <c r="A17" s="29" t="s">
        <v>108</v>
      </c>
      <c r="B17" s="87">
        <v>5.3999999999999999E-2</v>
      </c>
      <c r="C17" s="87">
        <v>2.1399999999999999E-2</v>
      </c>
      <c r="D17" s="87">
        <v>5.5E-2</v>
      </c>
      <c r="E17" s="87">
        <v>7.1800000000000003E-2</v>
      </c>
      <c r="F17" s="87">
        <v>4.7000000000000002E-3</v>
      </c>
      <c r="G17" s="88">
        <v>4.138E-2</v>
      </c>
      <c r="H17" s="89">
        <v>0.03</v>
      </c>
      <c r="I17" s="87">
        <v>0.1678</v>
      </c>
      <c r="J17" s="87">
        <v>0.20119999999999999</v>
      </c>
      <c r="K17" s="87">
        <v>0.13869999999999999</v>
      </c>
      <c r="L17" s="87">
        <v>0.27310000000000001</v>
      </c>
      <c r="M17" s="87">
        <v>0.19989999999999999</v>
      </c>
      <c r="N17" s="87">
        <v>0.30570000000000003</v>
      </c>
      <c r="O17" s="87">
        <v>0.45519999999999999</v>
      </c>
      <c r="P17" s="87">
        <v>0.36890000000000001</v>
      </c>
      <c r="Q17" s="87">
        <v>0.51349999999999996</v>
      </c>
      <c r="R17" s="87">
        <v>0.34399999999999997</v>
      </c>
      <c r="S17" s="87">
        <v>0.29139999999999999</v>
      </c>
      <c r="T17" s="87">
        <v>0.25409999999999999</v>
      </c>
      <c r="U17" s="87">
        <v>0.21529999999999999</v>
      </c>
      <c r="V17" s="87">
        <v>0.23069999999999999</v>
      </c>
      <c r="W17" s="87">
        <v>0.1888</v>
      </c>
      <c r="X17" s="88">
        <v>0.27655333333333332</v>
      </c>
      <c r="Y17" s="89">
        <v>0.11</v>
      </c>
      <c r="Z17" s="87">
        <v>1.3469</v>
      </c>
    </row>
    <row r="18" spans="1:26" x14ac:dyDescent="0.25">
      <c r="A18" s="29" t="s">
        <v>340</v>
      </c>
      <c r="B18" s="87">
        <v>0.27700000000000002</v>
      </c>
      <c r="C18" s="87">
        <v>0.28199999999999997</v>
      </c>
      <c r="D18" s="87">
        <v>0.27010000000000001</v>
      </c>
      <c r="E18" s="87">
        <v>0.33400000000000002</v>
      </c>
      <c r="F18" s="87">
        <v>0.38150000000000001</v>
      </c>
      <c r="G18" s="88">
        <v>0.30891999999999997</v>
      </c>
      <c r="H18" s="89">
        <v>0.05</v>
      </c>
      <c r="I18" s="87">
        <v>2.512</v>
      </c>
      <c r="J18" s="87">
        <v>2.6059999999999999</v>
      </c>
      <c r="K18" s="87">
        <v>2.6560000000000001</v>
      </c>
      <c r="L18" s="87">
        <v>2.5840000000000001</v>
      </c>
      <c r="M18" s="87">
        <v>2.577</v>
      </c>
      <c r="N18" s="87">
        <v>2.5449999999999999</v>
      </c>
      <c r="O18" s="87">
        <v>2.3660000000000001</v>
      </c>
      <c r="P18" s="87">
        <v>2.4319999999999999</v>
      </c>
      <c r="Q18" s="87">
        <v>2.2869999999999999</v>
      </c>
      <c r="R18" s="87">
        <v>2.62</v>
      </c>
      <c r="S18" s="87">
        <v>2.4359999999999999</v>
      </c>
      <c r="T18" s="87">
        <v>2.67</v>
      </c>
      <c r="U18" s="87">
        <v>2.6309999999999998</v>
      </c>
      <c r="V18" s="87">
        <v>2.5230000000000001</v>
      </c>
      <c r="W18" s="87">
        <v>2.48</v>
      </c>
      <c r="X18" s="88">
        <v>2.5283333333333333</v>
      </c>
      <c r="Y18" s="89">
        <v>0.11</v>
      </c>
      <c r="Z18" s="87">
        <v>2.234</v>
      </c>
    </row>
    <row r="19" spans="1:26" x14ac:dyDescent="0.25">
      <c r="A19" s="29" t="s">
        <v>265</v>
      </c>
      <c r="B19" s="87">
        <v>3.2869999999999999</v>
      </c>
      <c r="C19" s="87">
        <v>3.367</v>
      </c>
      <c r="D19" s="87">
        <v>3.4380000000000002</v>
      </c>
      <c r="E19" s="87">
        <v>3.41</v>
      </c>
      <c r="F19" s="87">
        <v>3.3759999999999999</v>
      </c>
      <c r="G19" s="88">
        <v>3.3755999999999999</v>
      </c>
      <c r="H19" s="89">
        <v>0.06</v>
      </c>
      <c r="I19" s="87">
        <v>3.3719999999999999</v>
      </c>
      <c r="J19" s="87">
        <v>3.347</v>
      </c>
      <c r="K19" s="87">
        <v>3.3610000000000002</v>
      </c>
      <c r="L19" s="87">
        <v>3.31</v>
      </c>
      <c r="M19" s="87">
        <v>3.3809999999999998</v>
      </c>
      <c r="N19" s="87">
        <v>3.2810000000000001</v>
      </c>
      <c r="O19" s="87">
        <v>3.3620000000000001</v>
      </c>
      <c r="P19" s="87">
        <v>3.2959999999999998</v>
      </c>
      <c r="Q19" s="87">
        <v>3.3180000000000001</v>
      </c>
      <c r="R19" s="87">
        <v>3.427</v>
      </c>
      <c r="S19" s="87">
        <v>3.2810000000000001</v>
      </c>
      <c r="T19" s="87">
        <v>3.2440000000000002</v>
      </c>
      <c r="U19" s="87">
        <v>3.3109999999999999</v>
      </c>
      <c r="V19" s="87">
        <v>3.4420000000000002</v>
      </c>
      <c r="W19" s="87">
        <v>3.431</v>
      </c>
      <c r="X19" s="88">
        <v>3.3442666666666669</v>
      </c>
      <c r="Y19" s="89">
        <v>0.06</v>
      </c>
      <c r="Z19" s="87">
        <v>3.2519999999999998</v>
      </c>
    </row>
    <row r="20" spans="1:26" x14ac:dyDescent="0.25">
      <c r="A20" s="29" t="s">
        <v>261</v>
      </c>
      <c r="B20" s="87">
        <v>3.9800000000000002E-2</v>
      </c>
      <c r="C20" s="87">
        <v>4.3099999999999999E-2</v>
      </c>
      <c r="D20" s="87">
        <v>3.4599999999999999E-2</v>
      </c>
      <c r="E20" s="87">
        <v>3.4200000000000001E-2</v>
      </c>
      <c r="F20" s="87">
        <v>4.2000000000000003E-2</v>
      </c>
      <c r="G20" s="88">
        <v>3.8740000000000004E-2</v>
      </c>
      <c r="H20" s="89">
        <v>7.4033505928059367E-3</v>
      </c>
      <c r="I20" s="87">
        <v>5.7999999999999996E-3</v>
      </c>
      <c r="J20" s="87">
        <v>4.5999999999999999E-3</v>
      </c>
      <c r="K20" s="87">
        <v>2.07E-2</v>
      </c>
      <c r="L20" s="87">
        <v>1.24E-2</v>
      </c>
      <c r="M20" s="87">
        <v>1.9099999999999999E-2</v>
      </c>
      <c r="N20" s="87">
        <v>1.6199999999999999E-2</v>
      </c>
      <c r="O20" s="87">
        <v>2.3300000000000001E-2</v>
      </c>
      <c r="P20" s="87">
        <v>2.41E-2</v>
      </c>
      <c r="Q20" s="87">
        <v>3.7499999999999999E-2</v>
      </c>
      <c r="R20" s="87">
        <v>2.8999999999999998E-3</v>
      </c>
      <c r="S20" s="87">
        <v>1.6199999999999999E-2</v>
      </c>
      <c r="T20" s="87">
        <v>2.4500000000000001E-2</v>
      </c>
      <c r="U20" s="87">
        <v>1.12E-2</v>
      </c>
      <c r="V20" s="87">
        <v>1.95E-2</v>
      </c>
      <c r="W20" s="87">
        <v>2.7400000000000001E-2</v>
      </c>
      <c r="X20" s="88">
        <v>1.7693333333333328E-2</v>
      </c>
      <c r="Y20" s="89">
        <v>0.01</v>
      </c>
      <c r="Z20" s="87">
        <v>1.0800000000000001E-2</v>
      </c>
    </row>
    <row r="21" spans="1:26" x14ac:dyDescent="0.25">
      <c r="A21" s="29" t="s">
        <v>236</v>
      </c>
      <c r="B21" s="87">
        <v>0.59460000000000002</v>
      </c>
      <c r="C21" s="87">
        <v>0.4234</v>
      </c>
      <c r="D21" s="87">
        <v>0.2747</v>
      </c>
      <c r="E21" s="87">
        <v>0.3725</v>
      </c>
      <c r="F21" s="87">
        <v>0.45300000000000001</v>
      </c>
      <c r="G21" s="88">
        <v>0.42363999999999996</v>
      </c>
      <c r="H21" s="89">
        <v>0.12</v>
      </c>
      <c r="I21" s="87">
        <v>1.0232000000000001</v>
      </c>
      <c r="J21" s="87">
        <v>1.1667000000000001</v>
      </c>
      <c r="K21" s="87">
        <v>1.0325</v>
      </c>
      <c r="L21" s="87">
        <v>1.1182000000000001</v>
      </c>
      <c r="M21" s="87">
        <v>0.94410000000000005</v>
      </c>
      <c r="N21" s="87">
        <v>1.1840999999999999</v>
      </c>
      <c r="O21" s="87">
        <v>1.0774999999999999</v>
      </c>
      <c r="P21" s="87">
        <v>1.18</v>
      </c>
      <c r="Q21" s="87">
        <v>1.1478999999999999</v>
      </c>
      <c r="R21" s="87">
        <v>0.92459999999999998</v>
      </c>
      <c r="S21" s="87">
        <v>1.1687000000000001</v>
      </c>
      <c r="T21" s="87">
        <v>1.3025</v>
      </c>
      <c r="U21" s="87">
        <v>1.1173999999999999</v>
      </c>
      <c r="V21" s="87">
        <v>0.92120000000000002</v>
      </c>
      <c r="W21" s="87">
        <v>0.90559999999999996</v>
      </c>
      <c r="X21" s="88">
        <v>1.0809466666666667</v>
      </c>
      <c r="Y21" s="89">
        <v>0.12</v>
      </c>
      <c r="Z21" s="87">
        <v>1.1969000000000001</v>
      </c>
    </row>
    <row r="22" spans="1:26" x14ac:dyDescent="0.25">
      <c r="A22" s="29" t="s">
        <v>326</v>
      </c>
      <c r="B22" s="87">
        <v>-0.25035633000000002</v>
      </c>
      <c r="C22" s="87">
        <v>-0.17827256999999999</v>
      </c>
      <c r="D22" s="87">
        <v>-0.11566243499999999</v>
      </c>
      <c r="E22" s="87">
        <v>-0.156841125</v>
      </c>
      <c r="F22" s="87">
        <v>-0.19073565000000001</v>
      </c>
      <c r="G22" s="88">
        <v>-0.17837362200000001</v>
      </c>
      <c r="H22" s="89"/>
      <c r="I22" s="87">
        <v>-0.43081836000000001</v>
      </c>
      <c r="J22" s="87">
        <v>-0.49123903499999999</v>
      </c>
      <c r="K22" s="87">
        <v>-0.43473412499999997</v>
      </c>
      <c r="L22" s="87">
        <v>-0.47081811000000001</v>
      </c>
      <c r="M22" s="87">
        <v>-0.39751330499999998</v>
      </c>
      <c r="N22" s="87">
        <v>-0.49856530499999996</v>
      </c>
      <c r="O22" s="87">
        <v>-0.45368137499999994</v>
      </c>
      <c r="P22" s="87">
        <v>-0.49683899999999998</v>
      </c>
      <c r="Q22" s="87">
        <v>-0.48332329499999993</v>
      </c>
      <c r="R22" s="87">
        <v>-0.38930282999999999</v>
      </c>
      <c r="S22" s="87">
        <v>-0.492081135</v>
      </c>
      <c r="T22" s="87">
        <v>-0.54841762500000002</v>
      </c>
      <c r="U22" s="87">
        <v>-0.47048126999999995</v>
      </c>
      <c r="V22" s="87">
        <v>-0.38787126</v>
      </c>
      <c r="W22" s="87">
        <v>-0.38130287999999996</v>
      </c>
      <c r="X22" s="88">
        <v>-0.45513259399999995</v>
      </c>
      <c r="Y22" s="89"/>
      <c r="Z22" s="87">
        <v>-0.50395474500000004</v>
      </c>
    </row>
    <row r="23" spans="1:26" x14ac:dyDescent="0.25">
      <c r="A23" s="29" t="s">
        <v>115</v>
      </c>
      <c r="B23" s="87">
        <v>100.82304367000003</v>
      </c>
      <c r="C23" s="87">
        <v>100.56342742999998</v>
      </c>
      <c r="D23" s="87">
        <v>100.58093756500003</v>
      </c>
      <c r="E23" s="87">
        <v>100.86745887500001</v>
      </c>
      <c r="F23" s="87">
        <v>100.90786435000001</v>
      </c>
      <c r="G23" s="88">
        <v>100.74854637800003</v>
      </c>
      <c r="H23" s="89"/>
      <c r="I23" s="87">
        <v>101.76138163999998</v>
      </c>
      <c r="J23" s="87">
        <v>102.90546096499999</v>
      </c>
      <c r="K23" s="87">
        <v>102.573965875</v>
      </c>
      <c r="L23" s="87">
        <v>101.92718189000001</v>
      </c>
      <c r="M23" s="87">
        <v>101.50168669499999</v>
      </c>
      <c r="N23" s="87">
        <v>101.80473469500001</v>
      </c>
      <c r="O23" s="87">
        <v>101.57691862499999</v>
      </c>
      <c r="P23" s="87">
        <v>101.26076100000002</v>
      </c>
      <c r="Q23" s="87">
        <v>101.374776705</v>
      </c>
      <c r="R23" s="87">
        <v>102.28279717000001</v>
      </c>
      <c r="S23" s="87">
        <v>101.61431886499997</v>
      </c>
      <c r="T23" s="87">
        <v>102.424882375</v>
      </c>
      <c r="U23" s="87">
        <v>101.67361873000002</v>
      </c>
      <c r="V23" s="87">
        <v>102.45432873999999</v>
      </c>
      <c r="W23" s="87">
        <v>101.99949712</v>
      </c>
      <c r="X23" s="88">
        <v>101.94242073933336</v>
      </c>
      <c r="Y23" s="89"/>
      <c r="Z23" s="87">
        <v>101.34434525499998</v>
      </c>
    </row>
    <row r="24" spans="1:26" x14ac:dyDescent="0.25">
      <c r="A24" s="90" t="s">
        <v>344</v>
      </c>
      <c r="B24" s="90"/>
      <c r="C24" s="90"/>
      <c r="D24" s="90"/>
      <c r="E24" s="90"/>
      <c r="F24" s="90"/>
      <c r="G24" s="91"/>
      <c r="H24" s="92"/>
      <c r="I24" s="90"/>
      <c r="J24" s="90"/>
      <c r="K24" s="90"/>
      <c r="L24" s="90"/>
      <c r="M24" s="90"/>
      <c r="N24" s="90"/>
      <c r="O24" s="90"/>
      <c r="P24" s="90"/>
      <c r="Q24" s="90"/>
      <c r="R24" s="90"/>
      <c r="S24" s="90"/>
      <c r="T24" s="90"/>
      <c r="U24" s="90"/>
      <c r="V24" s="90"/>
      <c r="W24" s="90"/>
      <c r="X24" s="91"/>
      <c r="Y24" s="92"/>
      <c r="Z24" s="90"/>
    </row>
    <row r="25" spans="1:26" x14ac:dyDescent="0.25">
      <c r="A25" s="29" t="s">
        <v>238</v>
      </c>
      <c r="B25" s="84">
        <v>5.9138744712845313</v>
      </c>
      <c r="C25" s="84">
        <v>5.9284827867619967</v>
      </c>
      <c r="D25" s="84">
        <v>5.9228535789661896</v>
      </c>
      <c r="E25" s="84">
        <v>5.936212513163162</v>
      </c>
      <c r="F25" s="84">
        <v>5.9438879380382152</v>
      </c>
      <c r="G25" s="85">
        <v>5.9290622576428191</v>
      </c>
      <c r="H25" s="86">
        <v>2.0793831490496933E-2</v>
      </c>
      <c r="I25" s="84">
        <v>5.9305636230040566</v>
      </c>
      <c r="J25" s="84">
        <v>5.9519823071368796</v>
      </c>
      <c r="K25" s="84">
        <v>5.8958282287593198</v>
      </c>
      <c r="L25" s="84">
        <v>5.8885489930380581</v>
      </c>
      <c r="M25" s="84">
        <v>5.9060694704770738</v>
      </c>
      <c r="N25" s="84">
        <v>5.8820012311513752</v>
      </c>
      <c r="O25" s="84">
        <v>5.9408953785557248</v>
      </c>
      <c r="P25" s="84">
        <v>5.9499934188036541</v>
      </c>
      <c r="Q25" s="84">
        <v>5.9146429083262611</v>
      </c>
      <c r="R25" s="84">
        <v>5.9022531894683539</v>
      </c>
      <c r="S25" s="84">
        <v>5.8520083994362571</v>
      </c>
      <c r="T25" s="84">
        <v>5.9319952755471661</v>
      </c>
      <c r="U25" s="84">
        <v>5.9384962779483628</v>
      </c>
      <c r="V25" s="84">
        <v>5.9250803969392072</v>
      </c>
      <c r="W25" s="84">
        <v>5.9159692504101562</v>
      </c>
      <c r="X25" s="85">
        <v>5.9150885566001268</v>
      </c>
      <c r="Y25" s="86">
        <v>5.3702425010535952E-2</v>
      </c>
      <c r="Z25" s="84">
        <v>5.9025617547065403</v>
      </c>
    </row>
    <row r="26" spans="1:26" x14ac:dyDescent="0.25">
      <c r="A26" s="29" t="s">
        <v>327</v>
      </c>
      <c r="B26" s="84">
        <v>6.7049013182055992</v>
      </c>
      <c r="C26" s="84">
        <v>6.7296005257432467</v>
      </c>
      <c r="D26" s="84">
        <v>6.7363694359118993</v>
      </c>
      <c r="E26" s="84">
        <v>6.7256727376170122</v>
      </c>
      <c r="F26" s="84">
        <v>6.7414180873063714</v>
      </c>
      <c r="G26" s="85">
        <v>6.7275924209568263</v>
      </c>
      <c r="H26" s="86">
        <v>2.5152158627929626E-2</v>
      </c>
      <c r="I26" s="84">
        <v>7.3630280956520799</v>
      </c>
      <c r="J26" s="84">
        <v>7.3147694109015777</v>
      </c>
      <c r="K26" s="84">
        <v>7.210927708381373</v>
      </c>
      <c r="L26" s="84">
        <v>7.2886722250055707</v>
      </c>
      <c r="M26" s="84">
        <v>7.2850214083268341</v>
      </c>
      <c r="N26" s="84">
        <v>7.3485633981496035</v>
      </c>
      <c r="O26" s="84">
        <v>7.4768162614828038</v>
      </c>
      <c r="P26" s="84">
        <v>7.4190527400670989</v>
      </c>
      <c r="Q26" s="84">
        <v>7.5145786354893502</v>
      </c>
      <c r="R26" s="84">
        <v>7.3173285880460774</v>
      </c>
      <c r="S26" s="84">
        <v>7.4131597533636997</v>
      </c>
      <c r="T26" s="84">
        <v>7.2327462421613893</v>
      </c>
      <c r="U26" s="84">
        <v>7.2644441882711615</v>
      </c>
      <c r="V26" s="84">
        <v>7.3469515299603909</v>
      </c>
      <c r="W26" s="84">
        <v>7.3645450918879183</v>
      </c>
      <c r="X26" s="85">
        <v>7.3440403518097952</v>
      </c>
      <c r="Y26" s="86">
        <v>0.16531754134399099</v>
      </c>
      <c r="Z26" s="84">
        <v>7.2725136165331916</v>
      </c>
    </row>
    <row r="27" spans="1:26" x14ac:dyDescent="0.25">
      <c r="A27" s="29" t="s">
        <v>239</v>
      </c>
      <c r="B27" s="84">
        <v>4.0690055495554095E-3</v>
      </c>
      <c r="C27" s="84">
        <v>0</v>
      </c>
      <c r="D27" s="84">
        <v>2.3513760604397102E-3</v>
      </c>
      <c r="E27" s="84">
        <v>1.1955985238742133E-3</v>
      </c>
      <c r="F27" s="84">
        <v>0</v>
      </c>
      <c r="G27" s="85">
        <v>1.5231960267738666E-3</v>
      </c>
      <c r="H27" s="86">
        <v>3.0873419882239696E-3</v>
      </c>
      <c r="I27" s="84">
        <v>0</v>
      </c>
      <c r="J27" s="84">
        <v>1.0871755945692616E-3</v>
      </c>
      <c r="K27" s="84">
        <v>0</v>
      </c>
      <c r="L27" s="84">
        <v>1.7035890087293048E-3</v>
      </c>
      <c r="M27" s="84">
        <v>3.0044744424981159E-3</v>
      </c>
      <c r="N27" s="84">
        <v>1.5259973622932011E-4</v>
      </c>
      <c r="O27" s="84">
        <v>1.9800939283939515E-4</v>
      </c>
      <c r="P27" s="84">
        <v>3.5568197062425437E-3</v>
      </c>
      <c r="Q27" s="84">
        <v>1.0044712749248004E-3</v>
      </c>
      <c r="R27" s="84">
        <v>0</v>
      </c>
      <c r="S27" s="84">
        <v>4.7051044119499037E-5</v>
      </c>
      <c r="T27" s="84">
        <v>0</v>
      </c>
      <c r="U27" s="84">
        <v>0</v>
      </c>
      <c r="V27" s="84">
        <v>8.9542622005887146E-4</v>
      </c>
      <c r="W27" s="84">
        <v>0</v>
      </c>
      <c r="X27" s="85">
        <v>7.7664109468074079E-4</v>
      </c>
      <c r="Y27" s="86">
        <v>2.2265002367450781E-3</v>
      </c>
      <c r="Z27" s="84">
        <v>3.6481072023898907E-2</v>
      </c>
    </row>
    <row r="28" spans="1:26" ht="16.5" x14ac:dyDescent="0.25">
      <c r="A28" s="29" t="s">
        <v>342</v>
      </c>
      <c r="B28" s="84">
        <v>2.0801288568949179</v>
      </c>
      <c r="C28" s="84">
        <v>2.052574400446979</v>
      </c>
      <c r="D28" s="84">
        <v>2.0617628205022132</v>
      </c>
      <c r="E28" s="84">
        <v>2.0219385118518423</v>
      </c>
      <c r="F28" s="84">
        <v>1.9834128829846649</v>
      </c>
      <c r="G28" s="85">
        <v>2.0399634945361234</v>
      </c>
      <c r="H28" s="86">
        <v>6.7943350294162805E-2</v>
      </c>
      <c r="I28" s="84">
        <v>6.6374037644896536E-2</v>
      </c>
      <c r="J28" s="84">
        <v>7.3858002165066466E-2</v>
      </c>
      <c r="K28" s="84">
        <v>0.12509679565830772</v>
      </c>
      <c r="L28" s="84">
        <v>8.810287180348593E-2</v>
      </c>
      <c r="M28" s="84">
        <v>8.8732927405611423E-2</v>
      </c>
      <c r="N28" s="84">
        <v>5.411974600792472E-2</v>
      </c>
      <c r="O28" s="84">
        <v>4.7537084114241235E-2</v>
      </c>
      <c r="P28" s="84">
        <v>5.5425687122832766E-2</v>
      </c>
      <c r="Q28" s="84">
        <v>5.094114029956074E-2</v>
      </c>
      <c r="R28" s="84">
        <v>4.5369811801177398E-2</v>
      </c>
      <c r="S28" s="84">
        <v>5.4624192893588518E-2</v>
      </c>
      <c r="T28" s="84">
        <v>9.935444366146258E-2</v>
      </c>
      <c r="U28" s="84">
        <v>8.3805980910157507E-2</v>
      </c>
      <c r="V28" s="84">
        <v>7.991146811245807E-2</v>
      </c>
      <c r="W28" s="84">
        <v>8.4516300071663997E-2</v>
      </c>
      <c r="X28" s="85">
        <v>7.318469931149571E-2</v>
      </c>
      <c r="Y28" s="86">
        <v>4.3594851704903251E-2</v>
      </c>
      <c r="Z28" s="84">
        <v>0.29857361588368131</v>
      </c>
    </row>
    <row r="29" spans="1:26" ht="16.5" x14ac:dyDescent="0.25">
      <c r="A29" s="29" t="s">
        <v>341</v>
      </c>
      <c r="B29" s="84">
        <v>0</v>
      </c>
      <c r="C29" s="84">
        <v>0</v>
      </c>
      <c r="D29" s="84">
        <v>0</v>
      </c>
      <c r="E29" s="84">
        <v>0</v>
      </c>
      <c r="F29" s="84">
        <v>0</v>
      </c>
      <c r="G29" s="85">
        <v>0</v>
      </c>
      <c r="H29" s="86">
        <v>0</v>
      </c>
      <c r="I29" s="84">
        <v>0</v>
      </c>
      <c r="J29" s="84">
        <v>0</v>
      </c>
      <c r="K29" s="84">
        <v>0</v>
      </c>
      <c r="L29" s="84">
        <v>0</v>
      </c>
      <c r="M29" s="84">
        <v>0</v>
      </c>
      <c r="N29" s="84">
        <v>0</v>
      </c>
      <c r="O29" s="84">
        <v>0</v>
      </c>
      <c r="P29" s="84">
        <v>0</v>
      </c>
      <c r="Q29" s="84">
        <v>0</v>
      </c>
      <c r="R29" s="84">
        <v>0</v>
      </c>
      <c r="S29" s="84">
        <v>0</v>
      </c>
      <c r="T29" s="84">
        <v>0</v>
      </c>
      <c r="U29" s="84">
        <v>0</v>
      </c>
      <c r="V29" s="84">
        <v>0</v>
      </c>
      <c r="W29" s="84">
        <v>0</v>
      </c>
      <c r="X29" s="85">
        <v>0</v>
      </c>
      <c r="Y29" s="86">
        <v>0</v>
      </c>
      <c r="Z29" s="84">
        <v>0</v>
      </c>
    </row>
    <row r="30" spans="1:26" x14ac:dyDescent="0.25">
      <c r="A30" s="29" t="s">
        <v>244</v>
      </c>
      <c r="B30" s="84">
        <v>2.7502220558677754E-2</v>
      </c>
      <c r="C30" s="84">
        <v>2.6760992751190923E-2</v>
      </c>
      <c r="D30" s="84">
        <v>1.8943662757703057E-2</v>
      </c>
      <c r="E30" s="84">
        <v>2.7465157504470795E-2</v>
      </c>
      <c r="F30" s="84">
        <v>1.8970383314436633E-2</v>
      </c>
      <c r="G30" s="85">
        <v>2.392848337729583E-2</v>
      </c>
      <c r="H30" s="86">
        <v>8.1355498164274384E-3</v>
      </c>
      <c r="I30" s="84">
        <v>0</v>
      </c>
      <c r="J30" s="84">
        <v>0</v>
      </c>
      <c r="K30" s="84">
        <v>5.5729068538069068E-4</v>
      </c>
      <c r="L30" s="84">
        <v>0</v>
      </c>
      <c r="M30" s="84">
        <v>2.8024804375040087E-3</v>
      </c>
      <c r="N30" s="84">
        <v>0</v>
      </c>
      <c r="O30" s="84">
        <v>2.1932770084674264E-3</v>
      </c>
      <c r="P30" s="84">
        <v>4.2207795138849338E-3</v>
      </c>
      <c r="Q30" s="84">
        <v>6.0424433550981564E-3</v>
      </c>
      <c r="R30" s="84">
        <v>2.4056165951752903E-3</v>
      </c>
      <c r="S30" s="84">
        <v>0</v>
      </c>
      <c r="T30" s="84">
        <v>0</v>
      </c>
      <c r="U30" s="84">
        <v>0</v>
      </c>
      <c r="V30" s="84">
        <v>4.0568108590317E-3</v>
      </c>
      <c r="W30" s="84">
        <v>1.6675568173021894E-3</v>
      </c>
      <c r="X30" s="85">
        <v>1.5964170181229599E-3</v>
      </c>
      <c r="Y30" s="86">
        <v>3.7981847173778312E-3</v>
      </c>
      <c r="Z30" s="84">
        <v>1.8422875874954822E-2</v>
      </c>
    </row>
    <row r="31" spans="1:26" x14ac:dyDescent="0.25">
      <c r="A31" s="29" t="s">
        <v>243</v>
      </c>
      <c r="B31" s="84">
        <v>6.8840679203932095E-2</v>
      </c>
      <c r="C31" s="84">
        <v>6.9692531307067776E-2</v>
      </c>
      <c r="D31" s="84">
        <v>7.7352731499045022E-2</v>
      </c>
      <c r="E31" s="84">
        <v>7.0998040528872652E-2</v>
      </c>
      <c r="F31" s="84">
        <v>6.3076829485310695E-2</v>
      </c>
      <c r="G31" s="85">
        <v>6.9992162404845654E-2</v>
      </c>
      <c r="H31" s="86">
        <v>9.140122097023631E-3</v>
      </c>
      <c r="I31" s="84">
        <v>0.37960989762536967</v>
      </c>
      <c r="J31" s="84">
        <v>0.37858529824217335</v>
      </c>
      <c r="K31" s="84">
        <v>0.54227716512086921</v>
      </c>
      <c r="L31" s="84">
        <v>0.47963581915529369</v>
      </c>
      <c r="M31" s="84">
        <v>0.46235758655844045</v>
      </c>
      <c r="N31" s="84">
        <v>0.46268709297627814</v>
      </c>
      <c r="O31" s="84">
        <v>0.24316074906897447</v>
      </c>
      <c r="P31" s="84">
        <v>0.26024967115427244</v>
      </c>
      <c r="Q31" s="84">
        <v>0.2335632176989719</v>
      </c>
      <c r="R31" s="84">
        <v>0.45369686524353936</v>
      </c>
      <c r="S31" s="84">
        <v>0.45805624736297096</v>
      </c>
      <c r="T31" s="84">
        <v>0.46356396889010199</v>
      </c>
      <c r="U31" s="84">
        <v>0.44282531201418929</v>
      </c>
      <c r="V31" s="84">
        <v>0.39456077956523994</v>
      </c>
      <c r="W31" s="84">
        <v>0.39079383110857335</v>
      </c>
      <c r="X31" s="85">
        <v>0.40304156678568392</v>
      </c>
      <c r="Y31" s="86">
        <v>0.17829629820839274</v>
      </c>
      <c r="Z31" s="84">
        <v>0.15418064270784007</v>
      </c>
    </row>
    <row r="32" spans="1:26" x14ac:dyDescent="0.25">
      <c r="A32" s="29" t="s">
        <v>246</v>
      </c>
      <c r="B32" s="84">
        <v>0.64450878916933185</v>
      </c>
      <c r="C32" s="84">
        <v>0.59053348448400877</v>
      </c>
      <c r="D32" s="84">
        <v>0.56291611809470066</v>
      </c>
      <c r="E32" s="84">
        <v>0.56967542858955322</v>
      </c>
      <c r="F32" s="84">
        <v>0.59983685621262306</v>
      </c>
      <c r="G32" s="85">
        <v>0.59349413531004347</v>
      </c>
      <c r="H32" s="86">
        <v>5.7646067666776754E-2</v>
      </c>
      <c r="I32" s="84">
        <v>0.66715746321833114</v>
      </c>
      <c r="J32" s="84">
        <v>0.65627714948650429</v>
      </c>
      <c r="K32" s="84">
        <v>0.73292506786742107</v>
      </c>
      <c r="L32" s="84">
        <v>0.71579273875862703</v>
      </c>
      <c r="M32" s="84">
        <v>0.70300479505321989</v>
      </c>
      <c r="N32" s="84">
        <v>0.68747095171267802</v>
      </c>
      <c r="O32" s="84">
        <v>0.58694865585713196</v>
      </c>
      <c r="P32" s="84">
        <v>0.63618624883775488</v>
      </c>
      <c r="Q32" s="84">
        <v>0.60423088858398843</v>
      </c>
      <c r="R32" s="84">
        <v>0.68464884600126186</v>
      </c>
      <c r="S32" s="84">
        <v>0.69062348494967285</v>
      </c>
      <c r="T32" s="84">
        <v>0.68915978452648818</v>
      </c>
      <c r="U32" s="84">
        <v>0.67151031897283509</v>
      </c>
      <c r="V32" s="84">
        <v>0.64787423532088428</v>
      </c>
      <c r="W32" s="84">
        <v>0.66977254252159901</v>
      </c>
      <c r="X32" s="85">
        <v>0.66957221144455992</v>
      </c>
      <c r="Y32" s="86">
        <v>7.5736577354170567E-2</v>
      </c>
      <c r="Z32" s="84">
        <v>0.61537508567268007</v>
      </c>
    </row>
    <row r="33" spans="1:74" x14ac:dyDescent="0.25">
      <c r="A33" s="29" t="s">
        <v>116</v>
      </c>
      <c r="B33" s="84">
        <v>2.9998020351344259</v>
      </c>
      <c r="C33" s="84">
        <v>2.9997853906325989</v>
      </c>
      <c r="D33" s="84">
        <v>2.9996016022110497</v>
      </c>
      <c r="E33" s="84">
        <v>3.0000147900221825</v>
      </c>
      <c r="F33" s="84">
        <v>3.0003266830967679</v>
      </c>
      <c r="G33" s="85">
        <v>2.999906100219405</v>
      </c>
      <c r="H33" s="86">
        <v>4.9543743363587964E-4</v>
      </c>
      <c r="I33" s="84">
        <v>2.999749588225801</v>
      </c>
      <c r="J33" s="84">
        <v>3.000351230844017</v>
      </c>
      <c r="K33" s="84">
        <v>2.999532552724526</v>
      </c>
      <c r="L33" s="84">
        <v>3.0004241994669081</v>
      </c>
      <c r="M33" s="84">
        <v>3.0002925913919163</v>
      </c>
      <c r="N33" s="84">
        <v>2.9999107912443979</v>
      </c>
      <c r="O33" s="84">
        <v>3.0002186771965627</v>
      </c>
      <c r="P33" s="84">
        <v>3.000305579804976</v>
      </c>
      <c r="Q33" s="84">
        <v>2.9996905977032733</v>
      </c>
      <c r="R33" s="84">
        <v>2.9997517821080901</v>
      </c>
      <c r="S33" s="84">
        <v>3.0001877332730875</v>
      </c>
      <c r="T33" s="84">
        <v>2.9996760349559248</v>
      </c>
      <c r="U33" s="84">
        <v>2.999847944394562</v>
      </c>
      <c r="V33" s="84">
        <v>2.9996716592390289</v>
      </c>
      <c r="W33" s="84">
        <v>2.9995662728335208</v>
      </c>
      <c r="X33" s="85">
        <v>2.9999451490271061</v>
      </c>
      <c r="Y33" s="86">
        <v>6.0898721987833588E-4</v>
      </c>
      <c r="Z33" s="84">
        <v>3.0000396488516667</v>
      </c>
    </row>
    <row r="34" spans="1:74" x14ac:dyDescent="0.25">
      <c r="A34" s="29" t="s">
        <v>245</v>
      </c>
      <c r="B34" s="84">
        <v>9.7197752202478321E-3</v>
      </c>
      <c r="C34" s="84">
        <v>3.8533794967332106E-3</v>
      </c>
      <c r="D34" s="84">
        <v>9.9038006227047202E-3</v>
      </c>
      <c r="E34" s="84">
        <v>1.2871117659456005E-2</v>
      </c>
      <c r="F34" s="84">
        <v>8.4084517046968958E-4</v>
      </c>
      <c r="G34" s="85">
        <v>7.4377836339222904E-3</v>
      </c>
      <c r="H34" s="86">
        <v>8.8171375913649042E-3</v>
      </c>
      <c r="I34" s="84">
        <v>2.7952021062783546E-2</v>
      </c>
      <c r="J34" s="84">
        <v>3.314590403267284E-2</v>
      </c>
      <c r="K34" s="84">
        <v>2.314429971997416E-2</v>
      </c>
      <c r="L34" s="84">
        <v>4.5703407255304952E-2</v>
      </c>
      <c r="M34" s="84">
        <v>3.3548351061161379E-2</v>
      </c>
      <c r="N34" s="84">
        <v>5.1113535341002089E-2</v>
      </c>
      <c r="O34" s="84">
        <v>7.5521250991912342E-2</v>
      </c>
      <c r="P34" s="84">
        <v>6.1479025426478387E-2</v>
      </c>
      <c r="Q34" s="84">
        <v>8.5429835397003315E-2</v>
      </c>
      <c r="R34" s="84">
        <v>5.7180579910282844E-2</v>
      </c>
      <c r="S34" s="84">
        <v>4.8823495881017774E-2</v>
      </c>
      <c r="T34" s="84">
        <v>4.2281393598664688E-2</v>
      </c>
      <c r="U34" s="84">
        <v>3.6013923300638441E-2</v>
      </c>
      <c r="V34" s="84">
        <v>3.8213492177062498E-2</v>
      </c>
      <c r="W34" s="84">
        <v>3.1422965957357871E-2</v>
      </c>
      <c r="X34" s="85">
        <v>4.6064898740887809E-2</v>
      </c>
      <c r="Y34" s="86">
        <v>3.4176093974160902E-2</v>
      </c>
      <c r="Z34" s="84">
        <v>0.22657661683478561</v>
      </c>
    </row>
    <row r="35" spans="1:74" x14ac:dyDescent="0.25">
      <c r="A35" s="29" t="s">
        <v>125</v>
      </c>
      <c r="B35" s="84">
        <v>0.18715422608379825</v>
      </c>
      <c r="C35" s="84">
        <v>0.19060510344761336</v>
      </c>
      <c r="D35" s="84">
        <v>0.1825665425613216</v>
      </c>
      <c r="E35" s="84">
        <v>0.22474792481562811</v>
      </c>
      <c r="F35" s="84">
        <v>0.25619469105524484</v>
      </c>
      <c r="G35" s="85">
        <v>0.20825369759272122</v>
      </c>
      <c r="H35" s="86">
        <v>5.6475756871184377E-2</v>
      </c>
      <c r="I35" s="84">
        <v>1.5707182903631467</v>
      </c>
      <c r="J35" s="84">
        <v>1.6115126207230761</v>
      </c>
      <c r="K35" s="84">
        <v>1.6636158978401361</v>
      </c>
      <c r="L35" s="84">
        <v>1.6232177953408813</v>
      </c>
      <c r="M35" s="84">
        <v>1.6234174538383954</v>
      </c>
      <c r="N35" s="84">
        <v>1.5972970001464906</v>
      </c>
      <c r="O35" s="84">
        <v>1.4734624399490415</v>
      </c>
      <c r="P35" s="84">
        <v>1.5213855857277343</v>
      </c>
      <c r="Q35" s="84">
        <v>1.428212052578929</v>
      </c>
      <c r="R35" s="84">
        <v>1.6347404606771845</v>
      </c>
      <c r="S35" s="84">
        <v>1.5320538013371752</v>
      </c>
      <c r="T35" s="84">
        <v>1.6676822142419918</v>
      </c>
      <c r="U35" s="84">
        <v>1.6519795279583058</v>
      </c>
      <c r="V35" s="84">
        <v>1.5687140685190772</v>
      </c>
      <c r="W35" s="84">
        <v>1.5493668985985611</v>
      </c>
      <c r="X35" s="85">
        <v>1.5811584071893419</v>
      </c>
      <c r="Y35" s="86">
        <v>0.13580235152023096</v>
      </c>
      <c r="Z35" s="84">
        <v>1.4106533712974367</v>
      </c>
    </row>
    <row r="36" spans="1:74" x14ac:dyDescent="0.25">
      <c r="A36" s="29" t="s">
        <v>248</v>
      </c>
      <c r="B36" s="84">
        <v>3.6835443230093752</v>
      </c>
      <c r="C36" s="84">
        <v>3.7746341038194049</v>
      </c>
      <c r="D36" s="84">
        <v>3.854329205684885</v>
      </c>
      <c r="E36" s="84">
        <v>3.805834768066565</v>
      </c>
      <c r="F36" s="84">
        <v>3.7603160489652963</v>
      </c>
      <c r="G36" s="85">
        <v>3.7757316899091053</v>
      </c>
      <c r="H36" s="86">
        <v>0.11250287853212031</v>
      </c>
      <c r="I36" s="84">
        <v>3.4971362948631652</v>
      </c>
      <c r="J36" s="84">
        <v>3.43290147094989</v>
      </c>
      <c r="K36" s="84">
        <v>3.4917233759205022</v>
      </c>
      <c r="L36" s="84">
        <v>3.448725326268359</v>
      </c>
      <c r="M36" s="84">
        <v>3.5327043230252784</v>
      </c>
      <c r="N36" s="84">
        <v>3.4154697749587934</v>
      </c>
      <c r="O36" s="84">
        <v>3.4727087811553505</v>
      </c>
      <c r="P36" s="84">
        <v>3.4198673138313858</v>
      </c>
      <c r="Q36" s="84">
        <v>3.4367602570624602</v>
      </c>
      <c r="R36" s="84">
        <v>3.5465652265006566</v>
      </c>
      <c r="S36" s="84">
        <v>3.4225459681918888</v>
      </c>
      <c r="T36" s="84">
        <v>3.3606958362344845</v>
      </c>
      <c r="U36" s="84">
        <v>3.4481751715213065</v>
      </c>
      <c r="V36" s="84">
        <v>3.549635291073856</v>
      </c>
      <c r="W36" s="84">
        <v>3.555245842023647</v>
      </c>
      <c r="X36" s="85">
        <v>3.4687240169054019</v>
      </c>
      <c r="Y36" s="86">
        <v>0.11277131021704276</v>
      </c>
      <c r="Z36" s="84">
        <v>3.4059165738529042</v>
      </c>
    </row>
    <row r="37" spans="1:74" x14ac:dyDescent="0.25">
      <c r="A37" s="29" t="s">
        <v>247</v>
      </c>
      <c r="B37" s="84">
        <v>8.5296779017023025E-3</v>
      </c>
      <c r="C37" s="84">
        <v>9.2404341586007233E-3</v>
      </c>
      <c r="D37" s="84">
        <v>7.4182658971921689E-3</v>
      </c>
      <c r="E37" s="84">
        <v>7.2997001340437311E-3</v>
      </c>
      <c r="F37" s="84">
        <v>8.9465288011812243E-3</v>
      </c>
      <c r="G37" s="85">
        <v>8.2869213785440286E-3</v>
      </c>
      <c r="H37" s="86">
        <v>1.5830015626374528E-3</v>
      </c>
      <c r="I37" s="84">
        <v>1.1503668277325935E-3</v>
      </c>
      <c r="J37" s="84">
        <v>9.0229140776366707E-4</v>
      </c>
      <c r="K37" s="84">
        <v>4.1126810213325017E-3</v>
      </c>
      <c r="L37" s="84">
        <v>2.4707890126868452E-3</v>
      </c>
      <c r="M37" s="84">
        <v>3.8166193686481956E-3</v>
      </c>
      <c r="N37" s="84">
        <v>3.2250956110724976E-3</v>
      </c>
      <c r="O37" s="84">
        <v>4.6026710876764538E-3</v>
      </c>
      <c r="P37" s="84">
        <v>4.7821419090437276E-3</v>
      </c>
      <c r="Q37" s="84">
        <v>7.4282666865087624E-3</v>
      </c>
      <c r="R37" s="84">
        <v>5.7395151779792602E-4</v>
      </c>
      <c r="S37" s="84">
        <v>3.2317773858334623E-3</v>
      </c>
      <c r="T37" s="84">
        <v>4.8539780758048955E-3</v>
      </c>
      <c r="U37" s="84">
        <v>2.2306504792540304E-3</v>
      </c>
      <c r="V37" s="84">
        <v>3.8458367274296235E-3</v>
      </c>
      <c r="W37" s="84">
        <v>5.4297876527524876E-3</v>
      </c>
      <c r="X37" s="85">
        <v>3.5104603180891778E-3</v>
      </c>
      <c r="Y37" s="86">
        <v>3.5810851299452511E-3</v>
      </c>
      <c r="Z37" s="84">
        <v>2.1631696856873601E-3</v>
      </c>
    </row>
    <row r="38" spans="1:74" x14ac:dyDescent="0.25">
      <c r="A38" s="29" t="s">
        <v>112</v>
      </c>
      <c r="B38" s="84">
        <v>0.31589428620019588</v>
      </c>
      <c r="C38" s="84">
        <v>0.22502629338331642</v>
      </c>
      <c r="D38" s="84">
        <v>0.1459998006331826</v>
      </c>
      <c r="E38" s="84">
        <v>0.19709358868384694</v>
      </c>
      <c r="F38" s="84">
        <v>0.2392052913040639</v>
      </c>
      <c r="G38" s="85">
        <v>0.22464385204092116</v>
      </c>
      <c r="H38" s="86">
        <v>0.11129322474227402</v>
      </c>
      <c r="I38" s="84">
        <v>0.50307900568244213</v>
      </c>
      <c r="J38" s="84">
        <v>0.56730354066503097</v>
      </c>
      <c r="K38" s="84">
        <v>0.50852469508814024</v>
      </c>
      <c r="L38" s="84">
        <v>0.55233271861103939</v>
      </c>
      <c r="M38" s="84">
        <v>0.46766060428164746</v>
      </c>
      <c r="N38" s="84">
        <v>0.58436374946602176</v>
      </c>
      <c r="O38" s="84">
        <v>0.52764108508550234</v>
      </c>
      <c r="P38" s="84">
        <v>0.58043652111996558</v>
      </c>
      <c r="Q38" s="84">
        <v>0.56367345293583793</v>
      </c>
      <c r="R38" s="84">
        <v>0.45362648829520569</v>
      </c>
      <c r="S38" s="84">
        <v>0.57795865715331407</v>
      </c>
      <c r="T38" s="84">
        <v>0.63970060902246995</v>
      </c>
      <c r="U38" s="84">
        <v>0.55168284127781564</v>
      </c>
      <c r="V38" s="84">
        <v>0.4503783097565851</v>
      </c>
      <c r="W38" s="84">
        <v>0.44487295311461372</v>
      </c>
      <c r="X38" s="85">
        <v>0.53154901543704214</v>
      </c>
      <c r="Y38" s="86">
        <v>0.11288780325067088</v>
      </c>
      <c r="Z38" s="84">
        <v>0.59428121944075241</v>
      </c>
    </row>
    <row r="39" spans="1:74" x14ac:dyDescent="0.25">
      <c r="A39" s="29" t="s">
        <v>328</v>
      </c>
      <c r="B39" s="84">
        <v>0.65422856438957999</v>
      </c>
      <c r="C39" s="84">
        <v>0.59438686398074203</v>
      </c>
      <c r="D39" s="84">
        <v>0.57281991871740534</v>
      </c>
      <c r="E39" s="84">
        <v>0.58254654624900926</v>
      </c>
      <c r="F39" s="84">
        <v>0.60067770138309273</v>
      </c>
      <c r="G39" s="85">
        <v>0.6009319189439658</v>
      </c>
      <c r="H39" s="86">
        <v>5.6651504994419864E-2</v>
      </c>
      <c r="I39" s="84">
        <v>0.69510948428111463</v>
      </c>
      <c r="J39" s="84">
        <v>0.6894230535191771</v>
      </c>
      <c r="K39" s="84">
        <v>0.75606936758739518</v>
      </c>
      <c r="L39" s="84">
        <v>0.76149614601393201</v>
      </c>
      <c r="M39" s="84">
        <v>0.73655314611438127</v>
      </c>
      <c r="N39" s="84">
        <v>0.73858448705368007</v>
      </c>
      <c r="O39" s="84">
        <v>0.66246990684904428</v>
      </c>
      <c r="P39" s="84">
        <v>0.6976652742642333</v>
      </c>
      <c r="Q39" s="84">
        <v>0.68966072398099176</v>
      </c>
      <c r="R39" s="84">
        <v>0.74182942591154466</v>
      </c>
      <c r="S39" s="84">
        <v>0.7394469808306906</v>
      </c>
      <c r="T39" s="84">
        <v>0.73144117812515286</v>
      </c>
      <c r="U39" s="84">
        <v>0.70752424227347355</v>
      </c>
      <c r="V39" s="84">
        <v>0.68608772749794678</v>
      </c>
      <c r="W39" s="84">
        <v>0.70119550847895684</v>
      </c>
      <c r="X39" s="85">
        <v>0.71563711018544762</v>
      </c>
      <c r="Y39" s="86">
        <v>5.7236848058468855E-2</v>
      </c>
      <c r="Z39" s="84">
        <v>0.84195170250746565</v>
      </c>
    </row>
    <row r="40" spans="1:74" x14ac:dyDescent="0.25">
      <c r="A40" s="29" t="s">
        <v>329</v>
      </c>
      <c r="B40" s="84">
        <v>2.1764717566575298</v>
      </c>
      <c r="C40" s="84">
        <v>2.1490279245052379</v>
      </c>
      <c r="D40" s="84">
        <v>2.1580592147589615</v>
      </c>
      <c r="E40" s="84">
        <v>2.1204017098851855</v>
      </c>
      <c r="F40" s="84">
        <v>2.0654600957844123</v>
      </c>
      <c r="G40" s="85">
        <v>2.1338841403182656</v>
      </c>
      <c r="H40" s="86">
        <v>7.7413690210084846E-2</v>
      </c>
      <c r="I40" s="84">
        <v>0.4459839352702662</v>
      </c>
      <c r="J40" s="84">
        <v>0.45244330040723979</v>
      </c>
      <c r="K40" s="84">
        <v>0.66793125146455767</v>
      </c>
      <c r="L40" s="84">
        <v>0.5677386909587796</v>
      </c>
      <c r="M40" s="84">
        <v>0.55389299440155593</v>
      </c>
      <c r="N40" s="84">
        <v>0.51680683898420288</v>
      </c>
      <c r="O40" s="84">
        <v>0.29289111019168312</v>
      </c>
      <c r="P40" s="84">
        <v>0.31989613779099013</v>
      </c>
      <c r="Q40" s="84">
        <v>0.29054680135363081</v>
      </c>
      <c r="R40" s="84">
        <v>0.5014722936398921</v>
      </c>
      <c r="S40" s="84">
        <v>0.51268044025655946</v>
      </c>
      <c r="T40" s="84">
        <v>0.56291841255156461</v>
      </c>
      <c r="U40" s="84">
        <v>0.52663129292434685</v>
      </c>
      <c r="V40" s="84">
        <v>0.47852905853672972</v>
      </c>
      <c r="W40" s="84">
        <v>0.47697768799753953</v>
      </c>
      <c r="X40" s="85">
        <v>0.47782268311530263</v>
      </c>
      <c r="Y40" s="86">
        <v>0.20578455526796588</v>
      </c>
      <c r="Z40" s="84">
        <v>0.47117713446647624</v>
      </c>
    </row>
    <row r="41" spans="1:74" x14ac:dyDescent="0.25">
      <c r="A41" s="29" t="s">
        <v>330</v>
      </c>
      <c r="B41" s="84">
        <v>6.7103130955865078</v>
      </c>
      <c r="C41" s="84">
        <v>6.7296005257432467</v>
      </c>
      <c r="D41" s="84">
        <v>6.7394967660722838</v>
      </c>
      <c r="E41" s="84">
        <v>6.7272628836537649</v>
      </c>
      <c r="F41" s="84">
        <v>6.7414180873063714</v>
      </c>
      <c r="G41" s="85">
        <v>6.7296182716724342</v>
      </c>
      <c r="H41" s="86">
        <v>2.2182124189497918E-2</v>
      </c>
      <c r="I41" s="84">
        <v>7.3630280956520799</v>
      </c>
      <c r="J41" s="84">
        <v>7.3162153544423552</v>
      </c>
      <c r="K41" s="84">
        <v>7.210927708381373</v>
      </c>
      <c r="L41" s="84">
        <v>7.2909379983871805</v>
      </c>
      <c r="M41" s="84">
        <v>7.2890173593353564</v>
      </c>
      <c r="N41" s="84">
        <v>7.3487663557987881</v>
      </c>
      <c r="O41" s="84">
        <v>7.4770796139752802</v>
      </c>
      <c r="P41" s="84">
        <v>7.4237833102764013</v>
      </c>
      <c r="Q41" s="84">
        <v>7.5159145822850002</v>
      </c>
      <c r="R41" s="84">
        <v>7.3173285880460774</v>
      </c>
      <c r="S41" s="84">
        <v>7.4132223312523786</v>
      </c>
      <c r="T41" s="84">
        <v>7.2327462421613893</v>
      </c>
      <c r="U41" s="84">
        <v>7.2644441882711615</v>
      </c>
      <c r="V41" s="84">
        <v>7.3481424468330694</v>
      </c>
      <c r="W41" s="84">
        <v>7.3645450918879183</v>
      </c>
      <c r="X41" s="85">
        <v>7.3450732844657205</v>
      </c>
      <c r="Y41" s="86">
        <v>0.16570291591834954</v>
      </c>
      <c r="Z41" s="84">
        <v>7.3210334423249774</v>
      </c>
    </row>
    <row r="42" spans="1:74" x14ac:dyDescent="0.25">
      <c r="A42" s="29" t="s">
        <v>331</v>
      </c>
      <c r="B42" s="84">
        <v>2.8307003210471073</v>
      </c>
      <c r="C42" s="84">
        <v>2.7434147884859801</v>
      </c>
      <c r="D42" s="84">
        <v>2.7308791334763667</v>
      </c>
      <c r="E42" s="84">
        <v>2.7029482561341949</v>
      </c>
      <c r="F42" s="84">
        <v>2.6661377971675049</v>
      </c>
      <c r="G42" s="85">
        <v>2.7348160592622306</v>
      </c>
      <c r="H42" s="86">
        <v>0.10960105746751397</v>
      </c>
      <c r="I42" s="84">
        <v>1.1410934195513809</v>
      </c>
      <c r="J42" s="84">
        <v>1.1418663539264169</v>
      </c>
      <c r="K42" s="84">
        <v>1.4240006190519527</v>
      </c>
      <c r="L42" s="84">
        <v>1.3292348369727116</v>
      </c>
      <c r="M42" s="84">
        <v>1.2904461405159373</v>
      </c>
      <c r="N42" s="84">
        <v>1.2553913260378828</v>
      </c>
      <c r="O42" s="84">
        <v>0.9553610170407274</v>
      </c>
      <c r="P42" s="84">
        <v>1.0175614120552234</v>
      </c>
      <c r="Q42" s="84">
        <v>0.98020752533462252</v>
      </c>
      <c r="R42" s="84">
        <v>1.2433017195514369</v>
      </c>
      <c r="S42" s="84">
        <v>1.2521274210872502</v>
      </c>
      <c r="T42" s="84">
        <v>1.2943595906767174</v>
      </c>
      <c r="U42" s="84">
        <v>1.2341555351978204</v>
      </c>
      <c r="V42" s="84">
        <v>1.1646167860346766</v>
      </c>
      <c r="W42" s="84">
        <v>1.1781731964764963</v>
      </c>
      <c r="X42" s="85">
        <v>1.1934597933007502</v>
      </c>
      <c r="Y42" s="86">
        <v>0.2541214085525717</v>
      </c>
      <c r="Z42" s="84">
        <v>1.313128836973942</v>
      </c>
    </row>
    <row r="43" spans="1:74" x14ac:dyDescent="0.25">
      <c r="A43" s="29" t="s">
        <v>332</v>
      </c>
      <c r="B43" s="84">
        <v>0.98695112211388281</v>
      </c>
      <c r="C43" s="84">
        <v>0.98713002585406362</v>
      </c>
      <c r="D43" s="84">
        <v>0.99089556219961239</v>
      </c>
      <c r="E43" s="84">
        <v>0.98659846377990679</v>
      </c>
      <c r="F43" s="84">
        <v>0.990526097758748</v>
      </c>
      <c r="G43" s="85">
        <v>0.98842025434124259</v>
      </c>
      <c r="H43" s="86">
        <v>3.7633692768821543E-3</v>
      </c>
      <c r="I43" s="84">
        <v>1</v>
      </c>
      <c r="J43" s="84">
        <v>1</v>
      </c>
      <c r="K43" s="84">
        <v>0.99556488211727245</v>
      </c>
      <c r="L43" s="84">
        <v>1</v>
      </c>
      <c r="M43" s="84">
        <v>0.96938364613716199</v>
      </c>
      <c r="N43" s="84">
        <v>1</v>
      </c>
      <c r="O43" s="84">
        <v>0.95589662011390664</v>
      </c>
      <c r="P43" s="84">
        <v>0.92923672177277516</v>
      </c>
      <c r="Q43" s="84">
        <v>0.89396168216240057</v>
      </c>
      <c r="R43" s="84">
        <v>0.94964740922430024</v>
      </c>
      <c r="S43" s="84">
        <v>1</v>
      </c>
      <c r="T43" s="84">
        <v>1</v>
      </c>
      <c r="U43" s="84">
        <v>1</v>
      </c>
      <c r="V43" s="84">
        <v>0.9516863878988262</v>
      </c>
      <c r="W43" s="84">
        <v>0.98065116974921929</v>
      </c>
      <c r="X43" s="85">
        <v>0.97506856794505758</v>
      </c>
      <c r="Y43" s="86">
        <v>6.3401423930728326E-2</v>
      </c>
      <c r="Z43" s="84">
        <v>0.94188302913780453</v>
      </c>
    </row>
    <row r="44" spans="1:74" x14ac:dyDescent="0.25">
      <c r="A44" s="29" t="s">
        <v>333</v>
      </c>
      <c r="B44" s="84">
        <v>0.62418756687103993</v>
      </c>
      <c r="C44" s="84">
        <v>0.65808331250524432</v>
      </c>
      <c r="D44" s="84">
        <v>0.66235034503847245</v>
      </c>
      <c r="E44" s="84">
        <v>0.6634753968169278</v>
      </c>
      <c r="F44" s="84">
        <v>0.68530602534458751</v>
      </c>
      <c r="G44" s="85">
        <v>0.65868052931525445</v>
      </c>
      <c r="H44" s="86">
        <v>3.9349678186284202E-2</v>
      </c>
      <c r="I44" s="84">
        <v>1.2935917186561365</v>
      </c>
      <c r="J44" s="84">
        <v>1.2681976615792347</v>
      </c>
      <c r="K44" s="84">
        <v>1.1067559371406936</v>
      </c>
      <c r="L44" s="84">
        <v>1.1794869914252395</v>
      </c>
      <c r="M44" s="84">
        <v>1.1950868298124302</v>
      </c>
      <c r="N44" s="84">
        <v>1.2307675869501633</v>
      </c>
      <c r="O44" s="84">
        <v>1.4179749925310041</v>
      </c>
      <c r="P44" s="84">
        <v>1.3737767290800562</v>
      </c>
      <c r="Q44" s="84">
        <v>1.4305574906112604</v>
      </c>
      <c r="R44" s="84">
        <v>1.2195817775144313</v>
      </c>
      <c r="S44" s="84">
        <v>1.2652307306886357</v>
      </c>
      <c r="T44" s="84">
        <v>1.1647415177085563</v>
      </c>
      <c r="U44" s="84">
        <v>1.2029404662195233</v>
      </c>
      <c r="V44" s="84">
        <v>1.2732228437722775</v>
      </c>
      <c r="W44" s="84">
        <v>1.2805143422980745</v>
      </c>
      <c r="X44" s="85">
        <v>1.2601618410658479</v>
      </c>
      <c r="Y44" s="86">
        <v>0.17724355913075518</v>
      </c>
      <c r="Z44" s="84">
        <v>1.2235951970315178</v>
      </c>
    </row>
    <row r="45" spans="1:74" x14ac:dyDescent="0.25">
      <c r="A45" s="29" t="s">
        <v>334</v>
      </c>
      <c r="B45" s="84">
        <v>0.337241757708718</v>
      </c>
      <c r="C45" s="84">
        <v>0.39637270186065721</v>
      </c>
      <c r="D45" s="84">
        <v>0.41976181538540247</v>
      </c>
      <c r="E45" s="84">
        <v>0.41015375361694706</v>
      </c>
      <c r="F45" s="84">
        <v>0.39037576981572608</v>
      </c>
      <c r="G45" s="85">
        <v>0.39078115967749022</v>
      </c>
      <c r="H45" s="86">
        <v>5.7362517722314488E-2</v>
      </c>
      <c r="I45" s="84">
        <v>0.30374014889115275</v>
      </c>
      <c r="J45" s="84">
        <v>0.30967465507305925</v>
      </c>
      <c r="K45" s="84">
        <v>0.23981795139127227</v>
      </c>
      <c r="L45" s="84">
        <v>0.23603306497338117</v>
      </c>
      <c r="M45" s="84">
        <v>0.25963023451697054</v>
      </c>
      <c r="N45" s="84">
        <v>0.25819041733524739</v>
      </c>
      <c r="O45" s="84">
        <v>0.3329274220632793</v>
      </c>
      <c r="P45" s="84">
        <v>0.297552583826723</v>
      </c>
      <c r="Q45" s="84">
        <v>0.30291100933249948</v>
      </c>
      <c r="R45" s="84">
        <v>0.25759662257065741</v>
      </c>
      <c r="S45" s="84">
        <v>0.25732124178347593</v>
      </c>
      <c r="T45" s="84">
        <v>0.26370484379904224</v>
      </c>
      <c r="U45" s="84">
        <v>0.29024510724727237</v>
      </c>
      <c r="V45" s="84">
        <v>0.31006643577462356</v>
      </c>
      <c r="W45" s="84">
        <v>0.29337470386829068</v>
      </c>
      <c r="X45" s="85">
        <v>0.28085242949646322</v>
      </c>
      <c r="Y45" s="86">
        <v>5.6510715162132769E-2</v>
      </c>
      <c r="Z45" s="84">
        <v>0.15588512780684705</v>
      </c>
    </row>
    <row r="46" spans="1:74" x14ac:dyDescent="0.25">
      <c r="G46" s="82"/>
      <c r="H46" s="82"/>
    </row>
    <row r="47" spans="1:74" s="29" customFormat="1" ht="12.75" x14ac:dyDescent="0.2">
      <c r="A47" s="29" t="s">
        <v>295</v>
      </c>
      <c r="G47" s="80"/>
      <c r="H47" s="80"/>
    </row>
    <row r="48" spans="1:74" x14ac:dyDescent="0.25">
      <c r="A48" s="29" t="s">
        <v>343</v>
      </c>
      <c r="B48" s="29" t="s">
        <v>335</v>
      </c>
      <c r="C48" s="29" t="s">
        <v>335</v>
      </c>
      <c r="D48" s="29" t="s">
        <v>335</v>
      </c>
      <c r="E48" s="29" t="s">
        <v>335</v>
      </c>
      <c r="F48" s="29" t="s">
        <v>335</v>
      </c>
      <c r="G48" s="29" t="s">
        <v>335</v>
      </c>
      <c r="H48" s="80" t="s">
        <v>335</v>
      </c>
      <c r="I48" s="80" t="s">
        <v>335</v>
      </c>
      <c r="J48" s="29" t="s">
        <v>335</v>
      </c>
      <c r="K48" s="29" t="s">
        <v>335</v>
      </c>
      <c r="L48" s="29" t="s">
        <v>335</v>
      </c>
      <c r="M48" s="29" t="s">
        <v>335</v>
      </c>
      <c r="N48" s="29" t="s">
        <v>335</v>
      </c>
      <c r="O48" s="29" t="s">
        <v>335</v>
      </c>
      <c r="P48" s="83" t="s">
        <v>335</v>
      </c>
      <c r="Q48" s="81" t="s">
        <v>335</v>
      </c>
      <c r="R48" s="29" t="s">
        <v>299</v>
      </c>
      <c r="S48" s="29" t="s">
        <v>299</v>
      </c>
      <c r="T48" s="83" t="s">
        <v>299</v>
      </c>
      <c r="U48" s="81" t="s">
        <v>299</v>
      </c>
      <c r="BC48" s="29" t="s">
        <v>300</v>
      </c>
      <c r="BD48" s="29" t="s">
        <v>300</v>
      </c>
      <c r="BE48" s="29" t="s">
        <v>300</v>
      </c>
      <c r="BF48" s="29" t="s">
        <v>300</v>
      </c>
      <c r="BG48" s="29" t="s">
        <v>300</v>
      </c>
      <c r="BH48" s="29"/>
      <c r="BI48" s="29"/>
      <c r="BJ48" s="29" t="s">
        <v>301</v>
      </c>
      <c r="BK48" s="29" t="s">
        <v>301</v>
      </c>
      <c r="BL48" s="29" t="s">
        <v>301</v>
      </c>
      <c r="BM48" s="29" t="s">
        <v>301</v>
      </c>
      <c r="BN48" s="29" t="s">
        <v>301</v>
      </c>
      <c r="BO48" s="29" t="s">
        <v>301</v>
      </c>
      <c r="BP48" s="29" t="s">
        <v>301</v>
      </c>
      <c r="BQ48" s="29" t="s">
        <v>301</v>
      </c>
      <c r="BR48" s="29" t="s">
        <v>301</v>
      </c>
      <c r="BS48" s="29" t="s">
        <v>301</v>
      </c>
      <c r="BT48" s="29" t="s">
        <v>301</v>
      </c>
      <c r="BU48" s="29"/>
      <c r="BV48" s="29"/>
    </row>
    <row r="49" spans="1:74" x14ac:dyDescent="0.25">
      <c r="A49" s="29" t="s">
        <v>266</v>
      </c>
      <c r="B49" s="29" t="s">
        <v>268</v>
      </c>
      <c r="C49" s="29" t="s">
        <v>268</v>
      </c>
      <c r="D49" s="29" t="s">
        <v>268</v>
      </c>
      <c r="E49" s="29" t="s">
        <v>268</v>
      </c>
      <c r="F49" s="29" t="s">
        <v>268</v>
      </c>
      <c r="G49" s="29" t="s">
        <v>268</v>
      </c>
      <c r="H49" s="80" t="s">
        <v>268</v>
      </c>
      <c r="I49" s="80" t="s">
        <v>268</v>
      </c>
      <c r="J49" s="29" t="s">
        <v>268</v>
      </c>
      <c r="K49" s="29" t="s">
        <v>268</v>
      </c>
      <c r="L49" s="29" t="s">
        <v>268</v>
      </c>
      <c r="M49" s="29" t="s">
        <v>268</v>
      </c>
      <c r="N49" s="29" t="s">
        <v>268</v>
      </c>
      <c r="O49" s="29" t="s">
        <v>268</v>
      </c>
      <c r="P49" s="83"/>
      <c r="Q49" s="81"/>
      <c r="R49" s="29" t="s">
        <v>269</v>
      </c>
      <c r="S49" s="29" t="s">
        <v>269</v>
      </c>
      <c r="T49" s="83"/>
      <c r="U49" s="81"/>
      <c r="BC49" s="29" t="s">
        <v>94</v>
      </c>
      <c r="BD49" s="29" t="s">
        <v>94</v>
      </c>
      <c r="BE49" s="29" t="s">
        <v>94</v>
      </c>
      <c r="BF49" s="29" t="s">
        <v>94</v>
      </c>
      <c r="BG49" s="29" t="s">
        <v>94</v>
      </c>
      <c r="BH49" s="29"/>
      <c r="BI49" s="29"/>
      <c r="BJ49" s="29" t="s">
        <v>270</v>
      </c>
      <c r="BK49" s="29" t="s">
        <v>270</v>
      </c>
      <c r="BL49" s="29" t="s">
        <v>270</v>
      </c>
      <c r="BM49" s="29" t="s">
        <v>270</v>
      </c>
      <c r="BN49" s="29" t="s">
        <v>270</v>
      </c>
      <c r="BO49" s="29" t="s">
        <v>270</v>
      </c>
      <c r="BP49" s="29" t="s">
        <v>270</v>
      </c>
      <c r="BQ49" s="29" t="s">
        <v>270</v>
      </c>
      <c r="BR49" s="29" t="s">
        <v>270</v>
      </c>
      <c r="BS49" s="29" t="s">
        <v>270</v>
      </c>
      <c r="BT49" s="29" t="s">
        <v>270</v>
      </c>
      <c r="BU49" s="29"/>
      <c r="BV49" s="29"/>
    </row>
    <row r="50" spans="1:74" x14ac:dyDescent="0.25">
      <c r="A50" s="29" t="s">
        <v>253</v>
      </c>
      <c r="B50" s="29" t="s">
        <v>196</v>
      </c>
      <c r="C50" s="29" t="s">
        <v>197</v>
      </c>
      <c r="D50" s="29" t="s">
        <v>198</v>
      </c>
      <c r="E50" s="29" t="s">
        <v>199</v>
      </c>
      <c r="F50" s="29" t="s">
        <v>200</v>
      </c>
      <c r="G50" s="29" t="s">
        <v>201</v>
      </c>
      <c r="H50" s="80" t="s">
        <v>204</v>
      </c>
      <c r="I50" s="80" t="s">
        <v>205</v>
      </c>
      <c r="J50" s="29" t="s">
        <v>206</v>
      </c>
      <c r="K50" s="29" t="s">
        <v>207</v>
      </c>
      <c r="L50" s="29" t="s">
        <v>208</v>
      </c>
      <c r="M50" s="29" t="s">
        <v>209</v>
      </c>
      <c r="N50" s="29" t="s">
        <v>210</v>
      </c>
      <c r="O50" s="29" t="s">
        <v>211</v>
      </c>
      <c r="P50" s="83" t="s">
        <v>252</v>
      </c>
      <c r="Q50" s="81" t="s">
        <v>256</v>
      </c>
      <c r="R50" s="29" t="s">
        <v>202</v>
      </c>
      <c r="S50" s="29" t="s">
        <v>203</v>
      </c>
      <c r="T50" s="83" t="s">
        <v>252</v>
      </c>
      <c r="U50" s="81" t="s">
        <v>256</v>
      </c>
      <c r="BC50" s="29" t="s">
        <v>229</v>
      </c>
      <c r="BD50" s="29" t="s">
        <v>230</v>
      </c>
      <c r="BE50" s="29" t="s">
        <v>231</v>
      </c>
      <c r="BF50" s="29" t="s">
        <v>232</v>
      </c>
      <c r="BG50" s="29" t="s">
        <v>316</v>
      </c>
      <c r="BH50" s="29" t="s">
        <v>302</v>
      </c>
      <c r="BI50" s="29" t="s">
        <v>303</v>
      </c>
      <c r="BJ50" s="29" t="s">
        <v>234</v>
      </c>
      <c r="BK50" s="29" t="s">
        <v>233</v>
      </c>
      <c r="BL50" s="29" t="s">
        <v>317</v>
      </c>
      <c r="BM50" s="29" t="s">
        <v>318</v>
      </c>
      <c r="BN50" s="29" t="s">
        <v>319</v>
      </c>
      <c r="BO50" s="29" t="s">
        <v>320</v>
      </c>
      <c r="BP50" s="29" t="s">
        <v>321</v>
      </c>
      <c r="BQ50" s="29" t="s">
        <v>322</v>
      </c>
      <c r="BR50" s="29" t="s">
        <v>323</v>
      </c>
      <c r="BS50" s="29" t="s">
        <v>324</v>
      </c>
      <c r="BT50" s="29" t="s">
        <v>325</v>
      </c>
      <c r="BU50" s="29" t="s">
        <v>302</v>
      </c>
      <c r="BV50" s="29" t="s">
        <v>303</v>
      </c>
    </row>
    <row r="51" spans="1:74" x14ac:dyDescent="0.25">
      <c r="A51" s="90" t="s">
        <v>255</v>
      </c>
      <c r="B51" s="90"/>
      <c r="C51" s="90"/>
      <c r="D51" s="90"/>
      <c r="E51" s="90"/>
      <c r="F51" s="90"/>
      <c r="G51" s="90"/>
      <c r="H51" s="90"/>
      <c r="I51" s="90"/>
      <c r="J51" s="90"/>
      <c r="K51" s="90"/>
      <c r="L51" s="90"/>
      <c r="M51" s="90"/>
      <c r="N51" s="90"/>
      <c r="O51" s="90"/>
      <c r="P51" s="91"/>
      <c r="Q51" s="92"/>
      <c r="R51" s="90"/>
      <c r="S51" s="90"/>
      <c r="T51" s="91"/>
      <c r="U51" s="92"/>
      <c r="BC51" s="29"/>
      <c r="BD51" s="29"/>
      <c r="BE51" s="29"/>
      <c r="BF51" s="29"/>
      <c r="BG51" s="29"/>
      <c r="BH51" s="29"/>
      <c r="BI51" s="29"/>
      <c r="BJ51" s="29"/>
      <c r="BK51" s="29"/>
      <c r="BL51" s="29"/>
      <c r="BM51" s="29"/>
      <c r="BN51" s="29"/>
      <c r="BO51" s="29"/>
      <c r="BP51" s="29"/>
      <c r="BQ51" s="29"/>
      <c r="BR51" s="29"/>
      <c r="BS51" s="29"/>
      <c r="BT51" s="29"/>
      <c r="BU51" s="29"/>
      <c r="BV51" s="29"/>
    </row>
    <row r="52" spans="1:74" x14ac:dyDescent="0.25">
      <c r="A52" s="29" t="s">
        <v>257</v>
      </c>
      <c r="B52" s="87">
        <v>38.458300000000001</v>
      </c>
      <c r="C52" s="87">
        <v>39.046999999999997</v>
      </c>
      <c r="D52" s="87">
        <v>38.312600000000003</v>
      </c>
      <c r="E52" s="87">
        <v>38.5749</v>
      </c>
      <c r="F52" s="87">
        <v>38.4056</v>
      </c>
      <c r="G52" s="87">
        <v>38.414900000000003</v>
      </c>
      <c r="H52" s="112">
        <v>38.4771</v>
      </c>
      <c r="I52" s="112">
        <v>38.365299999999998</v>
      </c>
      <c r="J52" s="87">
        <v>38.229999999999997</v>
      </c>
      <c r="K52" s="87">
        <v>38.351500000000001</v>
      </c>
      <c r="L52" s="87">
        <v>38.354700000000001</v>
      </c>
      <c r="M52" s="87">
        <v>38.407600000000002</v>
      </c>
      <c r="N52" s="87">
        <v>38.5197</v>
      </c>
      <c r="O52" s="87">
        <v>38.574800000000003</v>
      </c>
      <c r="P52" s="88">
        <v>38.463857142857144</v>
      </c>
      <c r="Q52" s="89">
        <v>0.19</v>
      </c>
      <c r="R52" s="87">
        <v>36.480800000000002</v>
      </c>
      <c r="S52" s="87">
        <v>36.0809</v>
      </c>
      <c r="T52" s="88">
        <v>36.280850000000001</v>
      </c>
      <c r="U52" s="89">
        <v>0.28000000000000003</v>
      </c>
      <c r="BC52" s="29">
        <v>35.856900000000003</v>
      </c>
      <c r="BD52" s="29">
        <v>37.6312</v>
      </c>
      <c r="BE52" s="29">
        <v>37.794400000000003</v>
      </c>
      <c r="BF52" s="29">
        <v>38.1053</v>
      </c>
      <c r="BG52" s="29">
        <v>36.792400000000001</v>
      </c>
      <c r="BH52" s="29">
        <v>37.236040000000003</v>
      </c>
      <c r="BI52" s="29">
        <v>1.6303064379434915</v>
      </c>
      <c r="BJ52" s="29">
        <v>35.762999999999998</v>
      </c>
      <c r="BK52" s="29">
        <v>35.526899999999998</v>
      </c>
      <c r="BL52" s="29">
        <v>35.615099999999998</v>
      </c>
      <c r="BM52" s="29">
        <v>35.533200000000001</v>
      </c>
      <c r="BN52" s="29">
        <v>35.478099999999998</v>
      </c>
      <c r="BO52" s="29">
        <v>35.710500000000003</v>
      </c>
      <c r="BP52" s="29">
        <v>35.713900000000002</v>
      </c>
      <c r="BQ52" s="29">
        <v>35.767699999999998</v>
      </c>
      <c r="BR52" s="29">
        <v>35.744500000000002</v>
      </c>
      <c r="BS52" s="29">
        <v>35.721299999999999</v>
      </c>
      <c r="BT52" s="29">
        <v>35.835700000000003</v>
      </c>
      <c r="BU52" s="29">
        <v>35.673627272727273</v>
      </c>
      <c r="BV52" s="29">
        <v>0.22261823973151409</v>
      </c>
    </row>
    <row r="53" spans="1:74" x14ac:dyDescent="0.25">
      <c r="A53" s="29" t="s">
        <v>259</v>
      </c>
      <c r="B53" s="87">
        <v>40.742400000000004</v>
      </c>
      <c r="C53" s="87">
        <v>39.9557</v>
      </c>
      <c r="D53" s="87">
        <v>40.704099999999997</v>
      </c>
      <c r="E53" s="87">
        <v>40.985300000000002</v>
      </c>
      <c r="F53" s="87">
        <v>40.392600000000002</v>
      </c>
      <c r="G53" s="87">
        <v>41.146299999999997</v>
      </c>
      <c r="H53" s="112">
        <v>40.8857</v>
      </c>
      <c r="I53" s="112">
        <v>40.405299999999997</v>
      </c>
      <c r="J53" s="87">
        <v>39.673400000000001</v>
      </c>
      <c r="K53" s="87">
        <v>40.316699999999997</v>
      </c>
      <c r="L53" s="87">
        <v>40.554200000000002</v>
      </c>
      <c r="M53" s="87">
        <v>40.6584</v>
      </c>
      <c r="N53" s="87">
        <v>40.1008</v>
      </c>
      <c r="O53" s="87">
        <v>41.016399999999997</v>
      </c>
      <c r="P53" s="88">
        <v>40.538378571428566</v>
      </c>
      <c r="Q53" s="89">
        <v>0.43</v>
      </c>
      <c r="R53" s="87">
        <v>36.4373</v>
      </c>
      <c r="S53" s="87">
        <v>35.907899999999998</v>
      </c>
      <c r="T53" s="88">
        <v>36.172600000000003</v>
      </c>
      <c r="U53" s="89">
        <v>0.37</v>
      </c>
      <c r="BC53" s="29">
        <v>35.977400000000003</v>
      </c>
      <c r="BD53" s="29">
        <v>38.680900000000001</v>
      </c>
      <c r="BE53" s="29">
        <v>38.744500000000002</v>
      </c>
      <c r="BF53" s="29">
        <v>38.490499999999997</v>
      </c>
      <c r="BG53" s="29">
        <v>37.4711</v>
      </c>
      <c r="BH53" s="29">
        <v>37.872880000000002</v>
      </c>
      <c r="BI53" s="29">
        <v>2.1068163295361066</v>
      </c>
      <c r="BJ53" s="29">
        <v>33.9467</v>
      </c>
      <c r="BK53" s="29">
        <v>33.513199999999998</v>
      </c>
      <c r="BL53" s="29">
        <v>33.438099999999999</v>
      </c>
      <c r="BM53" s="29">
        <v>33.524700000000003</v>
      </c>
      <c r="BN53" s="29">
        <v>33.43</v>
      </c>
      <c r="BO53" s="29">
        <v>33.377299999999998</v>
      </c>
      <c r="BP53" s="29">
        <v>33.466900000000003</v>
      </c>
      <c r="BQ53" s="29">
        <v>33.621200000000002</v>
      </c>
      <c r="BR53" s="29">
        <v>33.662599999999998</v>
      </c>
      <c r="BS53" s="29">
        <v>33.281199999999998</v>
      </c>
      <c r="BT53" s="29">
        <v>33.3611</v>
      </c>
      <c r="BU53" s="29">
        <v>33.511181818181825</v>
      </c>
      <c r="BV53" s="29">
        <v>0.34752486705722335</v>
      </c>
    </row>
    <row r="54" spans="1:74" x14ac:dyDescent="0.25">
      <c r="A54" s="29" t="s">
        <v>258</v>
      </c>
      <c r="B54" s="87">
        <v>2.3599999999999999E-2</v>
      </c>
      <c r="C54" s="87">
        <v>0</v>
      </c>
      <c r="D54" s="87">
        <v>4.58E-2</v>
      </c>
      <c r="E54" s="87">
        <v>4.2799999999999998E-2</v>
      </c>
      <c r="F54" s="87">
        <v>3.7600000000000001E-2</v>
      </c>
      <c r="G54" s="87">
        <v>2.0999999999999999E-3</v>
      </c>
      <c r="H54" s="112">
        <v>0</v>
      </c>
      <c r="I54" s="112">
        <v>1.32E-2</v>
      </c>
      <c r="J54" s="87">
        <v>0</v>
      </c>
      <c r="K54" s="87">
        <v>4.7000000000000002E-3</v>
      </c>
      <c r="L54" s="87">
        <v>0</v>
      </c>
      <c r="M54" s="87">
        <v>1.2999999999999999E-3</v>
      </c>
      <c r="N54" s="87">
        <v>5.5599999999999997E-2</v>
      </c>
      <c r="O54" s="87">
        <v>2.8299999999999999E-2</v>
      </c>
      <c r="P54" s="88">
        <v>1.8214285714285711E-2</v>
      </c>
      <c r="Q54" s="89">
        <v>0.02</v>
      </c>
      <c r="R54" s="87">
        <v>0.72350000000000003</v>
      </c>
      <c r="S54" s="87">
        <v>0.65710000000000002</v>
      </c>
      <c r="T54" s="88">
        <v>0.69030000000000002</v>
      </c>
      <c r="U54" s="89">
        <v>0.05</v>
      </c>
      <c r="BC54" s="29">
        <v>0.71760000000000002</v>
      </c>
      <c r="BD54" s="29">
        <v>0.32929999999999998</v>
      </c>
      <c r="BE54" s="29">
        <v>0.16089999999999999</v>
      </c>
      <c r="BF54" s="29">
        <v>0.16320000000000001</v>
      </c>
      <c r="BG54" s="29">
        <v>0.63759999999999994</v>
      </c>
      <c r="BH54" s="29">
        <v>0.40171999999999997</v>
      </c>
      <c r="BI54" s="29">
        <v>0.46951061159466878</v>
      </c>
      <c r="BJ54" s="29">
        <v>4.4400000000000002E-2</v>
      </c>
      <c r="BK54" s="29">
        <v>3.6900000000000002E-2</v>
      </c>
      <c r="BL54" s="29">
        <v>2.4899999999999999E-2</v>
      </c>
      <c r="BM54" s="29">
        <v>4.5999999999999999E-2</v>
      </c>
      <c r="BN54" s="29">
        <v>1.95E-2</v>
      </c>
      <c r="BO54" s="29">
        <v>2.4899999999999999E-2</v>
      </c>
      <c r="BP54" s="29">
        <v>2.1999999999999999E-2</v>
      </c>
      <c r="BQ54" s="29">
        <v>2.53E-2</v>
      </c>
      <c r="BR54" s="29">
        <v>9.4999999999999998E-3</v>
      </c>
      <c r="BS54" s="29">
        <v>1.7399999999999999E-2</v>
      </c>
      <c r="BT54" s="29">
        <v>1.78E-2</v>
      </c>
      <c r="BU54" s="29">
        <v>2.6236363636363627E-2</v>
      </c>
      <c r="BV54" s="29">
        <v>2.2003020078207109E-2</v>
      </c>
    </row>
    <row r="55" spans="1:74" x14ac:dyDescent="0.25">
      <c r="A55" s="29" t="s">
        <v>235</v>
      </c>
      <c r="B55" s="87">
        <v>0.34820000000000001</v>
      </c>
      <c r="C55" s="87">
        <v>0.29780000000000001</v>
      </c>
      <c r="D55" s="87">
        <v>0.19869999999999999</v>
      </c>
      <c r="E55" s="87">
        <v>0.1734</v>
      </c>
      <c r="F55" s="87">
        <v>0.48920000000000002</v>
      </c>
      <c r="G55" s="87">
        <v>0.35349999999999998</v>
      </c>
      <c r="H55" s="112">
        <v>0.31</v>
      </c>
      <c r="I55" s="112">
        <v>0.3125</v>
      </c>
      <c r="J55" s="87">
        <v>0.15570000000000001</v>
      </c>
      <c r="K55" s="87">
        <v>0.21829999999999999</v>
      </c>
      <c r="L55" s="87">
        <v>0.2059</v>
      </c>
      <c r="M55" s="87">
        <v>0.1215</v>
      </c>
      <c r="N55" s="87">
        <v>0.28270000000000001</v>
      </c>
      <c r="O55" s="87">
        <v>0.33900000000000002</v>
      </c>
      <c r="P55" s="88">
        <v>0.27188571428571434</v>
      </c>
      <c r="Q55" s="89">
        <v>0.1</v>
      </c>
      <c r="R55" s="87">
        <v>6.6647999999999996</v>
      </c>
      <c r="S55" s="87">
        <v>7.5593000000000004</v>
      </c>
      <c r="T55" s="88">
        <v>7.11205</v>
      </c>
      <c r="U55" s="89">
        <v>0.63</v>
      </c>
      <c r="BC55" s="29">
        <v>7.1177000000000001</v>
      </c>
      <c r="BD55" s="29">
        <v>2.0101</v>
      </c>
      <c r="BE55" s="29">
        <v>1.4426000000000001</v>
      </c>
      <c r="BF55" s="29">
        <v>2.1543000000000001</v>
      </c>
      <c r="BG55" s="29">
        <v>4.7202000000000002</v>
      </c>
      <c r="BH55" s="29">
        <v>3.4889800000000006</v>
      </c>
      <c r="BI55" s="29">
        <v>4.2745422574118956</v>
      </c>
      <c r="BJ55" s="29">
        <v>14.229699999999999</v>
      </c>
      <c r="BK55" s="29">
        <v>14.633900000000001</v>
      </c>
      <c r="BL55" s="29">
        <v>14.701499999999999</v>
      </c>
      <c r="BM55" s="29">
        <v>14.4193</v>
      </c>
      <c r="BN55" s="29">
        <v>14.5425</v>
      </c>
      <c r="BO55" s="29">
        <v>14.6265</v>
      </c>
      <c r="BP55" s="29">
        <v>14.6981</v>
      </c>
      <c r="BQ55" s="29">
        <v>14.6904</v>
      </c>
      <c r="BR55" s="29">
        <v>14.4697</v>
      </c>
      <c r="BS55" s="29">
        <v>14.5563</v>
      </c>
      <c r="BT55" s="29">
        <v>14.921799999999999</v>
      </c>
      <c r="BU55" s="29">
        <v>14.589972727272725</v>
      </c>
      <c r="BV55" s="29">
        <v>0.3434410479084144</v>
      </c>
    </row>
    <row r="56" spans="1:74" x14ac:dyDescent="0.25">
      <c r="A56" s="29" t="s">
        <v>338</v>
      </c>
      <c r="B56" s="87">
        <v>0</v>
      </c>
      <c r="C56" s="87">
        <v>0</v>
      </c>
      <c r="D56" s="87">
        <v>0</v>
      </c>
      <c r="E56" s="87">
        <v>0</v>
      </c>
      <c r="F56" s="87">
        <v>0</v>
      </c>
      <c r="G56" s="87">
        <v>0</v>
      </c>
      <c r="H56" s="112">
        <v>0</v>
      </c>
      <c r="I56" s="112">
        <v>0</v>
      </c>
      <c r="J56" s="87">
        <v>0</v>
      </c>
      <c r="K56" s="87">
        <v>0</v>
      </c>
      <c r="L56" s="87">
        <v>0</v>
      </c>
      <c r="M56" s="87">
        <v>0</v>
      </c>
      <c r="N56" s="87">
        <v>0</v>
      </c>
      <c r="O56" s="87">
        <v>0</v>
      </c>
      <c r="P56" s="88">
        <v>0</v>
      </c>
      <c r="Q56" s="89">
        <v>0</v>
      </c>
      <c r="R56" s="87">
        <v>0</v>
      </c>
      <c r="S56" s="87">
        <v>0</v>
      </c>
      <c r="T56" s="88">
        <v>0</v>
      </c>
      <c r="U56" s="89">
        <v>0</v>
      </c>
      <c r="BC56" s="29">
        <v>0</v>
      </c>
      <c r="BD56" s="29">
        <v>0</v>
      </c>
      <c r="BE56" s="29">
        <v>0</v>
      </c>
      <c r="BF56" s="29">
        <v>0</v>
      </c>
      <c r="BG56" s="29">
        <v>0</v>
      </c>
      <c r="BH56" s="29">
        <v>0</v>
      </c>
      <c r="BI56" s="29">
        <v>0</v>
      </c>
      <c r="BJ56" s="29">
        <v>0</v>
      </c>
      <c r="BK56" s="29">
        <v>0</v>
      </c>
      <c r="BL56" s="29">
        <v>0</v>
      </c>
      <c r="BM56" s="29">
        <v>0</v>
      </c>
      <c r="BN56" s="29">
        <v>0</v>
      </c>
      <c r="BO56" s="29">
        <v>0</v>
      </c>
      <c r="BP56" s="29">
        <v>0</v>
      </c>
      <c r="BQ56" s="29">
        <v>0</v>
      </c>
      <c r="BR56" s="29">
        <v>0</v>
      </c>
      <c r="BS56" s="29">
        <v>0</v>
      </c>
      <c r="BT56" s="29">
        <v>0</v>
      </c>
      <c r="BU56" s="29">
        <v>0</v>
      </c>
      <c r="BV56" s="29">
        <v>0</v>
      </c>
    </row>
    <row r="57" spans="1:74" x14ac:dyDescent="0.25">
      <c r="A57" s="29" t="s">
        <v>106</v>
      </c>
      <c r="B57" s="87">
        <v>1.4999999999999999E-2</v>
      </c>
      <c r="C57" s="87">
        <v>2.7699999999999999E-2</v>
      </c>
      <c r="D57" s="87">
        <v>1.8200000000000001E-2</v>
      </c>
      <c r="E57" s="87">
        <v>1.35E-2</v>
      </c>
      <c r="F57" s="87">
        <v>3.9E-2</v>
      </c>
      <c r="G57" s="87">
        <v>1.9E-2</v>
      </c>
      <c r="H57" s="112">
        <v>2.2200000000000001E-2</v>
      </c>
      <c r="I57" s="112">
        <v>8.0000000000000002E-3</v>
      </c>
      <c r="J57" s="87">
        <v>8.0000000000000002E-3</v>
      </c>
      <c r="K57" s="87">
        <v>8.0000000000000004E-4</v>
      </c>
      <c r="L57" s="87">
        <v>1.67E-2</v>
      </c>
      <c r="M57" s="87">
        <v>0</v>
      </c>
      <c r="N57" s="87">
        <v>1.9900000000000001E-2</v>
      </c>
      <c r="O57" s="87">
        <v>0</v>
      </c>
      <c r="P57" s="88">
        <v>1.4857142857142857E-2</v>
      </c>
      <c r="Q57" s="89">
        <v>0.01</v>
      </c>
      <c r="R57" s="87">
        <v>0.4965</v>
      </c>
      <c r="S57" s="87">
        <v>0.7601</v>
      </c>
      <c r="T57" s="88">
        <v>0.62829999999999997</v>
      </c>
      <c r="U57" s="89">
        <v>0.19</v>
      </c>
      <c r="BC57" s="29">
        <v>0.67979999999999996</v>
      </c>
      <c r="BD57" s="29">
        <v>4.87E-2</v>
      </c>
      <c r="BE57" s="29">
        <v>5.6500000000000002E-2</v>
      </c>
      <c r="BF57" s="29">
        <v>8.2600000000000007E-2</v>
      </c>
      <c r="BG57" s="29">
        <v>0.19189999999999999</v>
      </c>
      <c r="BH57" s="29">
        <v>0.21189999999999998</v>
      </c>
      <c r="BI57" s="29">
        <v>0.47902592831703794</v>
      </c>
      <c r="BJ57" s="29">
        <v>0.75890000000000002</v>
      </c>
      <c r="BK57" s="29">
        <v>0.7631</v>
      </c>
      <c r="BL57" s="29">
        <v>0.78720000000000001</v>
      </c>
      <c r="BM57" s="29">
        <v>0.82630000000000003</v>
      </c>
      <c r="BN57" s="29">
        <v>0.83299999999999996</v>
      </c>
      <c r="BO57" s="29">
        <v>0.85550000000000004</v>
      </c>
      <c r="BP57" s="29">
        <v>0.82799999999999996</v>
      </c>
      <c r="BQ57" s="29">
        <v>0.82440000000000002</v>
      </c>
      <c r="BR57" s="29">
        <v>0.75349999999999995</v>
      </c>
      <c r="BS57" s="29">
        <v>0.83209999999999995</v>
      </c>
      <c r="BT57" s="29">
        <v>0.81620000000000004</v>
      </c>
      <c r="BU57" s="29">
        <v>0.807109090909091</v>
      </c>
      <c r="BV57" s="29">
        <v>6.7025447245896083E-2</v>
      </c>
    </row>
    <row r="58" spans="1:74" x14ac:dyDescent="0.25">
      <c r="A58" s="29" t="s">
        <v>105</v>
      </c>
      <c r="B58" s="87">
        <v>1.6816</v>
      </c>
      <c r="C58" s="87">
        <v>2.0148000000000001</v>
      </c>
      <c r="D58" s="87">
        <v>2.2033</v>
      </c>
      <c r="E58" s="87">
        <v>2.2604000000000002</v>
      </c>
      <c r="F58" s="87">
        <v>2.1922000000000001</v>
      </c>
      <c r="G58" s="87">
        <v>1.7215</v>
      </c>
      <c r="H58" s="112">
        <v>1.8875999999999999</v>
      </c>
      <c r="I58" s="112">
        <v>2.4184999999999999</v>
      </c>
      <c r="J58" s="87">
        <v>3.2383000000000002</v>
      </c>
      <c r="K58" s="87">
        <v>2.9839000000000002</v>
      </c>
      <c r="L58" s="87">
        <v>2.9866000000000001</v>
      </c>
      <c r="M58" s="87">
        <v>3.0348000000000002</v>
      </c>
      <c r="N58" s="87">
        <v>2.3736000000000002</v>
      </c>
      <c r="O58" s="87">
        <v>1.8821000000000001</v>
      </c>
      <c r="P58" s="88">
        <v>2.3485142857142853</v>
      </c>
      <c r="Q58" s="89">
        <v>0.52</v>
      </c>
      <c r="R58" s="87">
        <v>1.1706000000000001</v>
      </c>
      <c r="S58" s="87">
        <v>1.2088000000000001</v>
      </c>
      <c r="T58" s="88">
        <v>1.1897000000000002</v>
      </c>
      <c r="U58" s="89">
        <v>0.03</v>
      </c>
      <c r="BC58" s="29">
        <v>1.1000000000000001</v>
      </c>
      <c r="BD58" s="29">
        <v>0.7429</v>
      </c>
      <c r="BE58" s="29">
        <v>0.90969999999999995</v>
      </c>
      <c r="BF58" s="29">
        <v>0.91559999999999997</v>
      </c>
      <c r="BG58" s="29">
        <v>1.1001000000000001</v>
      </c>
      <c r="BH58" s="29">
        <v>0.95365999999999995</v>
      </c>
      <c r="BI58" s="29">
        <v>0.26931155489506997</v>
      </c>
      <c r="BJ58" s="29">
        <v>0.27239999999999998</v>
      </c>
      <c r="BK58" s="29">
        <v>0.25140000000000001</v>
      </c>
      <c r="BL58" s="29">
        <v>0.24440000000000001</v>
      </c>
      <c r="BM58" s="29">
        <v>0.27360000000000001</v>
      </c>
      <c r="BN58" s="29">
        <v>0.2445</v>
      </c>
      <c r="BO58" s="29">
        <v>0.23480000000000001</v>
      </c>
      <c r="BP58" s="29">
        <v>0.26379999999999998</v>
      </c>
      <c r="BQ58" s="29">
        <v>0.27489999999999998</v>
      </c>
      <c r="BR58" s="29">
        <v>0.19350000000000001</v>
      </c>
      <c r="BS58" s="29">
        <v>0.26119999999999999</v>
      </c>
      <c r="BT58" s="29">
        <v>0.25269999999999998</v>
      </c>
      <c r="BU58" s="29">
        <v>0.25156363636363638</v>
      </c>
      <c r="BV58" s="29">
        <v>4.4566050897089614E-2</v>
      </c>
    </row>
    <row r="59" spans="1:74" x14ac:dyDescent="0.25">
      <c r="A59" s="29" t="s">
        <v>260</v>
      </c>
      <c r="B59" s="87">
        <v>2.0108000000000001</v>
      </c>
      <c r="C59" s="87">
        <v>2.0200999999999998</v>
      </c>
      <c r="D59" s="87">
        <v>2.0939999999999999</v>
      </c>
      <c r="E59" s="87">
        <v>2.0710999999999999</v>
      </c>
      <c r="F59" s="87">
        <v>2.1640000000000001</v>
      </c>
      <c r="G59" s="87">
        <v>2.0461</v>
      </c>
      <c r="H59" s="112">
        <v>2.0939000000000001</v>
      </c>
      <c r="I59" s="112">
        <v>2.1766999999999999</v>
      </c>
      <c r="J59" s="87">
        <v>2.2694000000000001</v>
      </c>
      <c r="K59" s="87">
        <v>2.1355</v>
      </c>
      <c r="L59" s="87">
        <v>2.1063999999999998</v>
      </c>
      <c r="M59" s="87">
        <v>2.2292000000000001</v>
      </c>
      <c r="N59" s="87">
        <v>2.1433</v>
      </c>
      <c r="O59" s="87">
        <v>2.1114999999999999</v>
      </c>
      <c r="P59" s="88">
        <v>2.1194285714285712</v>
      </c>
      <c r="Q59" s="89">
        <v>7.0000000000000007E-2</v>
      </c>
      <c r="R59" s="87">
        <v>2.0767000000000002</v>
      </c>
      <c r="S59" s="87">
        <v>2.0600999999999998</v>
      </c>
      <c r="T59" s="88">
        <v>2.0684</v>
      </c>
      <c r="U59" s="89">
        <v>0.01</v>
      </c>
      <c r="BC59" s="29">
        <v>1.9466000000000001</v>
      </c>
      <c r="BD59" s="29">
        <v>1.3154999999999999</v>
      </c>
      <c r="BE59" s="29">
        <v>1.3473999999999999</v>
      </c>
      <c r="BF59" s="29">
        <v>1.4317</v>
      </c>
      <c r="BG59" s="29">
        <v>2.0038</v>
      </c>
      <c r="BH59" s="29">
        <v>1.6090000000000004</v>
      </c>
      <c r="BI59" s="29">
        <v>0.60388932760895431</v>
      </c>
      <c r="BJ59" s="29">
        <v>1.7233000000000001</v>
      </c>
      <c r="BK59" s="29">
        <v>1.6549</v>
      </c>
      <c r="BL59" s="29">
        <v>1.8236000000000001</v>
      </c>
      <c r="BM59" s="29">
        <v>1.7678</v>
      </c>
      <c r="BN59" s="29">
        <v>1.8352999999999999</v>
      </c>
      <c r="BO59" s="29">
        <v>1.8207</v>
      </c>
      <c r="BP59" s="29">
        <v>1.7796000000000001</v>
      </c>
      <c r="BQ59" s="29">
        <v>1.7870999999999999</v>
      </c>
      <c r="BR59" s="29">
        <v>1.7578</v>
      </c>
      <c r="BS59" s="29">
        <v>1.7883</v>
      </c>
      <c r="BT59" s="29">
        <v>1.8199000000000001</v>
      </c>
      <c r="BU59" s="29">
        <v>1.778027272727273</v>
      </c>
      <c r="BV59" s="29">
        <v>0.10052730396750528</v>
      </c>
    </row>
    <row r="60" spans="1:74" x14ac:dyDescent="0.25">
      <c r="A60" s="29" t="s">
        <v>339</v>
      </c>
      <c r="B60" s="87">
        <v>11.21</v>
      </c>
      <c r="C60" s="87">
        <v>11.256</v>
      </c>
      <c r="D60" s="87">
        <v>11.214</v>
      </c>
      <c r="E60" s="87">
        <v>11.282999999999999</v>
      </c>
      <c r="F60" s="87">
        <v>11.222</v>
      </c>
      <c r="G60" s="87">
        <v>11.247</v>
      </c>
      <c r="H60" s="112">
        <v>11.244999999999999</v>
      </c>
      <c r="I60" s="112">
        <v>11.224</v>
      </c>
      <c r="J60" s="87">
        <v>11.176</v>
      </c>
      <c r="K60" s="87">
        <v>11.234</v>
      </c>
      <c r="L60" s="87">
        <v>11.255000000000001</v>
      </c>
      <c r="M60" s="87">
        <v>11.295999999999999</v>
      </c>
      <c r="N60" s="87">
        <v>11.215999999999999</v>
      </c>
      <c r="O60" s="87">
        <v>11.28</v>
      </c>
      <c r="P60" s="88">
        <v>11.239857142857144</v>
      </c>
      <c r="Q60" s="89">
        <v>0.03</v>
      </c>
      <c r="R60" s="87">
        <v>10.832000000000001</v>
      </c>
      <c r="S60" s="87">
        <v>10.75</v>
      </c>
      <c r="T60" s="88">
        <v>10.791</v>
      </c>
      <c r="U60" s="89">
        <v>0.06</v>
      </c>
      <c r="BC60" s="29">
        <v>10.695</v>
      </c>
      <c r="BD60" s="29">
        <v>11.061999999999999</v>
      </c>
      <c r="BE60" s="29">
        <v>11.058999999999999</v>
      </c>
      <c r="BF60" s="29">
        <v>11.13</v>
      </c>
      <c r="BG60" s="29">
        <v>10.919</v>
      </c>
      <c r="BH60" s="29">
        <v>10.972999999999999</v>
      </c>
      <c r="BI60" s="29"/>
      <c r="BJ60" s="29">
        <v>10.435</v>
      </c>
      <c r="BK60" s="29">
        <v>10.359</v>
      </c>
      <c r="BL60" s="29">
        <v>10.382</v>
      </c>
      <c r="BM60" s="29">
        <v>10.368</v>
      </c>
      <c r="BN60" s="29">
        <v>10.358000000000001</v>
      </c>
      <c r="BO60" s="29">
        <v>10.395</v>
      </c>
      <c r="BP60" s="29">
        <v>10.404</v>
      </c>
      <c r="BQ60" s="29">
        <v>10.43</v>
      </c>
      <c r="BR60" s="29">
        <v>10.404999999999999</v>
      </c>
      <c r="BS60" s="29">
        <v>10.378</v>
      </c>
      <c r="BT60" s="29">
        <v>10.422000000000001</v>
      </c>
      <c r="BU60" s="29">
        <v>10.394181818181819</v>
      </c>
      <c r="BV60" s="29"/>
    </row>
    <row r="61" spans="1:74" x14ac:dyDescent="0.25">
      <c r="A61" s="29" t="s">
        <v>108</v>
      </c>
      <c r="B61" s="87">
        <v>0.51619999999999999</v>
      </c>
      <c r="C61" s="87">
        <v>0.49969999999999998</v>
      </c>
      <c r="D61" s="87">
        <v>0.318</v>
      </c>
      <c r="E61" s="87">
        <v>0.25700000000000001</v>
      </c>
      <c r="F61" s="87">
        <v>0.43340000000000001</v>
      </c>
      <c r="G61" s="87">
        <v>0.40350000000000003</v>
      </c>
      <c r="H61" s="112">
        <v>0.44640000000000002</v>
      </c>
      <c r="I61" s="112">
        <v>0.4592</v>
      </c>
      <c r="J61" s="87">
        <v>0.34789999999999999</v>
      </c>
      <c r="K61" s="87">
        <v>0.26040000000000002</v>
      </c>
      <c r="L61" s="87">
        <v>0.27760000000000001</v>
      </c>
      <c r="M61" s="87">
        <v>0.38250000000000001</v>
      </c>
      <c r="N61" s="87">
        <v>0.40100000000000002</v>
      </c>
      <c r="O61" s="87">
        <v>0.38719999999999999</v>
      </c>
      <c r="P61" s="88">
        <v>0.38500000000000006</v>
      </c>
      <c r="Q61" s="89">
        <v>0.08</v>
      </c>
      <c r="R61" s="87">
        <v>1.3476999999999999</v>
      </c>
      <c r="S61" s="87">
        <v>1.3273999999999999</v>
      </c>
      <c r="T61" s="88">
        <v>1.3375499999999998</v>
      </c>
      <c r="U61" s="89">
        <v>0.01</v>
      </c>
      <c r="BC61" s="29">
        <v>1.4668000000000001</v>
      </c>
      <c r="BD61" s="29">
        <v>2.9434999999999998</v>
      </c>
      <c r="BE61" s="29">
        <v>2.8132999999999999</v>
      </c>
      <c r="BF61" s="29">
        <v>2.8923999999999999</v>
      </c>
      <c r="BG61" s="29">
        <v>1.8271999999999999</v>
      </c>
      <c r="BH61" s="29">
        <v>2.3886399999999997</v>
      </c>
      <c r="BI61" s="29">
        <v>1.2351465441800833</v>
      </c>
      <c r="BJ61" s="29">
        <v>4.3900000000000002E-2</v>
      </c>
      <c r="BK61" s="29">
        <v>7.2800000000000004E-2</v>
      </c>
      <c r="BL61" s="29">
        <v>6.9099999999999995E-2</v>
      </c>
      <c r="BM61" s="29">
        <v>4.7600000000000003E-2</v>
      </c>
      <c r="BN61" s="29">
        <v>7.1900000000000006E-2</v>
      </c>
      <c r="BO61" s="29">
        <v>5.2299999999999999E-2</v>
      </c>
      <c r="BP61" s="29">
        <v>4.3900000000000002E-2</v>
      </c>
      <c r="BQ61" s="29">
        <v>4.58E-2</v>
      </c>
      <c r="BR61" s="29">
        <v>4.7699999999999999E-2</v>
      </c>
      <c r="BS61" s="29">
        <v>4.48E-2</v>
      </c>
      <c r="BT61" s="29">
        <v>5.4199999999999998E-2</v>
      </c>
      <c r="BU61" s="29">
        <v>5.4000000000000006E-2</v>
      </c>
      <c r="BV61" s="29">
        <v>2.2085289221560941E-2</v>
      </c>
    </row>
    <row r="62" spans="1:74" x14ac:dyDescent="0.25">
      <c r="A62" s="29" t="s">
        <v>340</v>
      </c>
      <c r="B62" s="87">
        <v>2.423</v>
      </c>
      <c r="C62" s="87">
        <v>2.7149999999999999</v>
      </c>
      <c r="D62" s="87">
        <v>2.4609999999999999</v>
      </c>
      <c r="E62" s="87">
        <v>2.476</v>
      </c>
      <c r="F62" s="87">
        <v>2.4980000000000002</v>
      </c>
      <c r="G62" s="87">
        <v>2.3420000000000001</v>
      </c>
      <c r="H62" s="112">
        <v>2.4260000000000002</v>
      </c>
      <c r="I62" s="112">
        <v>2.5459999999999998</v>
      </c>
      <c r="J62" s="87">
        <v>2.73</v>
      </c>
      <c r="K62" s="87">
        <v>2.5990000000000002</v>
      </c>
      <c r="L62" s="87">
        <v>2.5590000000000002</v>
      </c>
      <c r="M62" s="87">
        <v>2.6019999999999999</v>
      </c>
      <c r="N62" s="87">
        <v>2.6240000000000001</v>
      </c>
      <c r="O62" s="87">
        <v>2.4289999999999998</v>
      </c>
      <c r="P62" s="88">
        <v>2.5307142857142861</v>
      </c>
      <c r="Q62" s="89">
        <v>0.11</v>
      </c>
      <c r="R62" s="87">
        <v>1.698</v>
      </c>
      <c r="S62" s="87">
        <v>1.4630000000000001</v>
      </c>
      <c r="T62" s="88">
        <v>1.5805</v>
      </c>
      <c r="U62" s="89">
        <v>0.17</v>
      </c>
      <c r="BC62" s="29">
        <v>1.4970000000000001</v>
      </c>
      <c r="BD62" s="29">
        <v>2.4729999999999999</v>
      </c>
      <c r="BE62" s="29">
        <v>2.5640000000000001</v>
      </c>
      <c r="BF62" s="29">
        <v>2.5710000000000002</v>
      </c>
      <c r="BG62" s="29">
        <v>2.0270000000000001</v>
      </c>
      <c r="BH62" s="29">
        <v>2.2264000000000004</v>
      </c>
      <c r="BI62" s="29"/>
      <c r="BJ62" s="29">
        <v>0.25</v>
      </c>
      <c r="BK62" s="29">
        <v>0.193</v>
      </c>
      <c r="BL62" s="29">
        <v>0.222</v>
      </c>
      <c r="BM62" s="29">
        <v>0.222</v>
      </c>
      <c r="BN62" s="29">
        <v>0.20699999999999999</v>
      </c>
      <c r="BO62" s="29">
        <v>0.24299999999999999</v>
      </c>
      <c r="BP62" s="29">
        <v>0.224</v>
      </c>
      <c r="BQ62" s="29">
        <v>0.216</v>
      </c>
      <c r="BR62" s="29">
        <v>0.246</v>
      </c>
      <c r="BS62" s="29">
        <v>0.27500000000000002</v>
      </c>
      <c r="BT62" s="29">
        <v>0.23899999999999999</v>
      </c>
      <c r="BU62" s="29">
        <v>0.23063636363636364</v>
      </c>
      <c r="BV62" s="29"/>
    </row>
    <row r="63" spans="1:74" x14ac:dyDescent="0.25">
      <c r="A63" s="29" t="s">
        <v>265</v>
      </c>
      <c r="B63" s="87">
        <v>3.3559999999999999</v>
      </c>
      <c r="C63" s="87">
        <v>3.3260000000000001</v>
      </c>
      <c r="D63" s="87">
        <v>3.3279999999999998</v>
      </c>
      <c r="E63" s="87">
        <v>3.4460000000000002</v>
      </c>
      <c r="F63" s="87">
        <v>3.2930000000000001</v>
      </c>
      <c r="G63" s="87">
        <v>3.3730000000000002</v>
      </c>
      <c r="H63" s="112">
        <v>3.3109999999999999</v>
      </c>
      <c r="I63" s="112">
        <v>3.2970000000000002</v>
      </c>
      <c r="J63" s="87">
        <v>3.427</v>
      </c>
      <c r="K63" s="87">
        <v>3.3980000000000001</v>
      </c>
      <c r="L63" s="87">
        <v>3.375</v>
      </c>
      <c r="M63" s="87">
        <v>3.411</v>
      </c>
      <c r="N63" s="87">
        <v>3.3149999999999999</v>
      </c>
      <c r="O63" s="87">
        <v>3.3849999999999998</v>
      </c>
      <c r="P63" s="88">
        <v>3.3600714285714282</v>
      </c>
      <c r="Q63" s="89">
        <v>0.05</v>
      </c>
      <c r="R63" s="87">
        <v>3.222</v>
      </c>
      <c r="S63" s="87">
        <v>3.278</v>
      </c>
      <c r="T63" s="88">
        <v>3.25</v>
      </c>
      <c r="U63" s="89">
        <v>0.04</v>
      </c>
      <c r="BC63" s="29">
        <v>3.1920000000000002</v>
      </c>
      <c r="BD63" s="29">
        <v>3.1859999999999999</v>
      </c>
      <c r="BE63" s="29">
        <v>3.1669999999999998</v>
      </c>
      <c r="BF63" s="29">
        <v>3.1459999999999999</v>
      </c>
      <c r="BG63" s="29">
        <v>3.238</v>
      </c>
      <c r="BH63" s="29">
        <v>3.1857999999999995</v>
      </c>
      <c r="BI63" s="29"/>
      <c r="BJ63" s="29">
        <v>3.4001000000000001</v>
      </c>
      <c r="BK63" s="29">
        <v>3.4569999999999999</v>
      </c>
      <c r="BL63" s="29">
        <v>3.387</v>
      </c>
      <c r="BM63" s="29">
        <v>3.4129999999999998</v>
      </c>
      <c r="BN63" s="29">
        <v>3.3290000000000002</v>
      </c>
      <c r="BO63" s="29">
        <v>3.367</v>
      </c>
      <c r="BP63" s="29">
        <v>3.3490000000000002</v>
      </c>
      <c r="BQ63" s="29">
        <v>3.3450000000000002</v>
      </c>
      <c r="BR63" s="29">
        <v>3.3340000000000001</v>
      </c>
      <c r="BS63" s="29">
        <v>3.3490000000000002</v>
      </c>
      <c r="BT63" s="29">
        <v>3.3660000000000001</v>
      </c>
      <c r="BU63" s="29">
        <v>3.3723727272727273</v>
      </c>
      <c r="BV63" s="29"/>
    </row>
    <row r="64" spans="1:74" x14ac:dyDescent="0.25">
      <c r="A64" s="29" t="s">
        <v>261</v>
      </c>
      <c r="B64" s="87">
        <v>2.0400000000000001E-2</v>
      </c>
      <c r="C64" s="87">
        <v>1.7899999999999999E-2</v>
      </c>
      <c r="D64" s="87">
        <v>1.3299999999999999E-2</v>
      </c>
      <c r="E64" s="87">
        <v>3.2899999999999999E-2</v>
      </c>
      <c r="F64" s="87">
        <v>1.5800000000000002E-2</v>
      </c>
      <c r="G64" s="87">
        <v>3.5000000000000003E-2</v>
      </c>
      <c r="H64" s="112">
        <v>1.7500000000000002E-2</v>
      </c>
      <c r="I64" s="112">
        <v>1.9900000000000001E-2</v>
      </c>
      <c r="J64" s="87">
        <v>0.01</v>
      </c>
      <c r="K64" s="87">
        <v>1.29E-2</v>
      </c>
      <c r="L64" s="87">
        <v>1.54E-2</v>
      </c>
      <c r="M64" s="87">
        <v>2.3300000000000001E-2</v>
      </c>
      <c r="N64" s="87">
        <v>1.66E-2</v>
      </c>
      <c r="O64" s="87">
        <v>1.9099999999999999E-2</v>
      </c>
      <c r="P64" s="88">
        <v>1.9285714285714288E-2</v>
      </c>
      <c r="Q64" s="89">
        <v>1.3653436436685547E-2</v>
      </c>
      <c r="R64" s="87">
        <v>2.75E-2</v>
      </c>
      <c r="S64" s="87">
        <v>2.0899999999999998E-2</v>
      </c>
      <c r="T64" s="88">
        <v>2.4199999999999999E-2</v>
      </c>
      <c r="U64" s="89">
        <v>6.6000000000000017E-3</v>
      </c>
      <c r="BC64" s="29">
        <v>2.2100000000000002E-2</v>
      </c>
      <c r="BD64" s="29">
        <v>8.6999999999999994E-3</v>
      </c>
      <c r="BE64" s="29">
        <v>1.7000000000000001E-2</v>
      </c>
      <c r="BF64" s="29">
        <v>1.5699999999999999E-2</v>
      </c>
      <c r="BG64" s="29">
        <v>8.2000000000000007E-3</v>
      </c>
      <c r="BH64" s="29">
        <v>1.434E-2</v>
      </c>
      <c r="BI64" s="29">
        <v>1.0531932396288924E-2</v>
      </c>
      <c r="BJ64" s="29">
        <v>3.3000000000000002E-2</v>
      </c>
      <c r="BK64" s="29">
        <v>2.4899999999999999E-2</v>
      </c>
      <c r="BL64" s="29">
        <v>3.1399999999999997E-2</v>
      </c>
      <c r="BM64" s="29">
        <v>3.7900000000000003E-2</v>
      </c>
      <c r="BN64" s="29">
        <v>4.3200000000000002E-2</v>
      </c>
      <c r="BO64" s="29">
        <v>3.3000000000000002E-2</v>
      </c>
      <c r="BP64" s="29">
        <v>3.95E-2</v>
      </c>
      <c r="BQ64" s="29">
        <v>4.8500000000000001E-2</v>
      </c>
      <c r="BR64" s="29">
        <v>4.9299999999999997E-2</v>
      </c>
      <c r="BS64" s="29">
        <v>2.2800000000000001E-2</v>
      </c>
      <c r="BT64" s="29">
        <v>4.6899999999999997E-2</v>
      </c>
      <c r="BU64" s="29">
        <v>3.730909090909091E-2</v>
      </c>
      <c r="BV64" s="29">
        <v>1.7450283570596099E-2</v>
      </c>
    </row>
    <row r="65" spans="1:74" x14ac:dyDescent="0.25">
      <c r="A65" s="29" t="s">
        <v>236</v>
      </c>
      <c r="B65" s="87">
        <v>1.0809</v>
      </c>
      <c r="C65" s="87">
        <v>1.1751</v>
      </c>
      <c r="D65" s="87">
        <v>1.1405000000000001</v>
      </c>
      <c r="E65" s="87">
        <v>0.94089999999999996</v>
      </c>
      <c r="F65" s="87">
        <v>1.2206999999999999</v>
      </c>
      <c r="G65" s="87">
        <v>1.0694999999999999</v>
      </c>
      <c r="H65" s="112">
        <v>1.2007000000000001</v>
      </c>
      <c r="I65" s="112">
        <v>1.2124999999999999</v>
      </c>
      <c r="J65" s="87">
        <v>0.90549999999999997</v>
      </c>
      <c r="K65" s="87">
        <v>1.0082</v>
      </c>
      <c r="L65" s="87">
        <v>1.0727</v>
      </c>
      <c r="M65" s="87">
        <v>1.0238</v>
      </c>
      <c r="N65" s="87">
        <v>1.1691</v>
      </c>
      <c r="O65" s="87">
        <v>1.0664</v>
      </c>
      <c r="P65" s="88">
        <v>1.0918928571428572</v>
      </c>
      <c r="Q65" s="89">
        <v>0.1</v>
      </c>
      <c r="R65" s="87">
        <v>1.0861000000000001</v>
      </c>
      <c r="S65" s="87">
        <v>0.90769999999999995</v>
      </c>
      <c r="T65" s="88">
        <v>0.99690000000000001</v>
      </c>
      <c r="U65" s="89">
        <v>0.13</v>
      </c>
      <c r="BC65" s="29">
        <v>1.0510999999999999</v>
      </c>
      <c r="BD65" s="29">
        <v>1.3310999999999999</v>
      </c>
      <c r="BE65" s="29">
        <v>1.3675999999999999</v>
      </c>
      <c r="BF65" s="29">
        <v>1.4639</v>
      </c>
      <c r="BG65" s="29">
        <v>1.1165</v>
      </c>
      <c r="BH65" s="29">
        <v>1.2660400000000001</v>
      </c>
      <c r="BI65" s="29">
        <v>0.31273916543982572</v>
      </c>
      <c r="BJ65" s="29">
        <v>0.42220000000000002</v>
      </c>
      <c r="BK65" s="29">
        <v>0.2477</v>
      </c>
      <c r="BL65" s="29">
        <v>0.41149999999999998</v>
      </c>
      <c r="BM65" s="29">
        <v>0.34699999999999998</v>
      </c>
      <c r="BN65" s="29">
        <v>0.51619999999999999</v>
      </c>
      <c r="BO65" s="29">
        <v>0.46100000000000002</v>
      </c>
      <c r="BP65" s="29">
        <v>0.50690000000000002</v>
      </c>
      <c r="BQ65" s="29">
        <v>0.53500000000000003</v>
      </c>
      <c r="BR65" s="29">
        <v>0.54049999999999998</v>
      </c>
      <c r="BS65" s="29">
        <v>0.48949999999999999</v>
      </c>
      <c r="BT65" s="29">
        <v>0.48570000000000002</v>
      </c>
      <c r="BU65" s="29">
        <v>0.45119999999999988</v>
      </c>
      <c r="BV65" s="29">
        <v>0.17030942962203327</v>
      </c>
    </row>
    <row r="66" spans="1:74" x14ac:dyDescent="0.25">
      <c r="A66" s="29" t="s">
        <v>326</v>
      </c>
      <c r="B66" s="87">
        <v>-0.45511294499999999</v>
      </c>
      <c r="C66" s="87">
        <v>-0.49477585499999999</v>
      </c>
      <c r="D66" s="87">
        <v>-0.48020752500000002</v>
      </c>
      <c r="E66" s="87">
        <v>-0.39616594499999996</v>
      </c>
      <c r="F66" s="87">
        <v>-0.51397573499999993</v>
      </c>
      <c r="G66" s="87">
        <v>-0.45031297499999995</v>
      </c>
      <c r="H66" s="112">
        <v>-0.50555473500000003</v>
      </c>
      <c r="I66" s="112">
        <v>-0.51052312499999997</v>
      </c>
      <c r="J66" s="87">
        <v>-0.381260775</v>
      </c>
      <c r="K66" s="87">
        <v>-0.42450260999999995</v>
      </c>
      <c r="L66" s="87">
        <v>-0.45166033499999997</v>
      </c>
      <c r="M66" s="87">
        <v>-0.43107098999999999</v>
      </c>
      <c r="N66" s="87">
        <v>-0.49224955500000001</v>
      </c>
      <c r="O66" s="87">
        <v>-0.44900772</v>
      </c>
      <c r="P66" s="88">
        <v>-0.45974148750000005</v>
      </c>
      <c r="Q66" s="89"/>
      <c r="R66" s="87">
        <v>-0.45730240500000002</v>
      </c>
      <c r="S66" s="87">
        <v>-0.38218708499999998</v>
      </c>
      <c r="T66" s="88">
        <v>-0.41974474500000003</v>
      </c>
      <c r="U66" s="89"/>
      <c r="BC66" s="29">
        <v>-0.442565655</v>
      </c>
      <c r="BD66" s="29">
        <v>-0.56045965499999995</v>
      </c>
      <c r="BE66" s="29">
        <v>-0.57582797999999991</v>
      </c>
      <c r="BF66" s="29">
        <v>-0.61637509499999998</v>
      </c>
      <c r="BG66" s="29">
        <v>-0.47010232499999999</v>
      </c>
      <c r="BH66" s="29">
        <v>-0.53306614200000002</v>
      </c>
      <c r="BI66" s="29"/>
      <c r="BJ66" s="29">
        <v>-0.17776731000000001</v>
      </c>
      <c r="BK66" s="29">
        <v>-0.10429408499999999</v>
      </c>
      <c r="BL66" s="29">
        <v>-0.17326207499999999</v>
      </c>
      <c r="BM66" s="29">
        <v>-0.14610434999999999</v>
      </c>
      <c r="BN66" s="29">
        <v>-0.21734600999999998</v>
      </c>
      <c r="BO66" s="29">
        <v>-0.19410405</v>
      </c>
      <c r="BP66" s="29">
        <v>-0.21343024499999999</v>
      </c>
      <c r="BQ66" s="29">
        <v>-0.22526175000000001</v>
      </c>
      <c r="BR66" s="29">
        <v>-0.22757752499999997</v>
      </c>
      <c r="BS66" s="29">
        <v>-0.20610397499999999</v>
      </c>
      <c r="BT66" s="29">
        <v>-0.204503985</v>
      </c>
      <c r="BU66" s="29">
        <v>-0.18997776000000002</v>
      </c>
      <c r="BV66" s="29"/>
    </row>
    <row r="67" spans="1:74" x14ac:dyDescent="0.25">
      <c r="A67" s="29" t="s">
        <v>115</v>
      </c>
      <c r="B67" s="87">
        <v>101.43128705500003</v>
      </c>
      <c r="C67" s="87">
        <v>101.85802414499999</v>
      </c>
      <c r="D67" s="87">
        <v>101.57129247499999</v>
      </c>
      <c r="E67" s="87">
        <v>102.161034055</v>
      </c>
      <c r="F67" s="87">
        <v>101.88912426500001</v>
      </c>
      <c r="G67" s="87">
        <v>101.723087025</v>
      </c>
      <c r="H67" s="112">
        <v>101.81754526500001</v>
      </c>
      <c r="I67" s="112">
        <v>101.947576875</v>
      </c>
      <c r="J67" s="87">
        <v>101.78993922500001</v>
      </c>
      <c r="K67" s="87">
        <v>102.09939738999999</v>
      </c>
      <c r="L67" s="87">
        <v>102.32753966499999</v>
      </c>
      <c r="M67" s="87">
        <v>102.76032901000002</v>
      </c>
      <c r="N67" s="87">
        <v>101.74505044499998</v>
      </c>
      <c r="O67" s="87">
        <v>102.06979228000002</v>
      </c>
      <c r="P67" s="88">
        <v>101.94221565535716</v>
      </c>
      <c r="Q67" s="89"/>
      <c r="R67" s="87">
        <v>101.80619759500001</v>
      </c>
      <c r="S67" s="87">
        <v>101.59901291499999</v>
      </c>
      <c r="T67" s="88">
        <v>101.70260525500001</v>
      </c>
      <c r="U67" s="89"/>
      <c r="BC67" s="29">
        <v>100.87743434500001</v>
      </c>
      <c r="BD67" s="29">
        <v>101.20244034500001</v>
      </c>
      <c r="BE67" s="29">
        <v>100.86807202</v>
      </c>
      <c r="BF67" s="29">
        <v>101.94582490499999</v>
      </c>
      <c r="BG67" s="29">
        <v>101.58289767500001</v>
      </c>
      <c r="BH67" s="29">
        <v>101.29533385800001</v>
      </c>
      <c r="BI67" s="29"/>
      <c r="BJ67" s="29">
        <v>101.14483268999999</v>
      </c>
      <c r="BK67" s="29">
        <v>100.63040591499997</v>
      </c>
      <c r="BL67" s="29">
        <v>100.96453792500002</v>
      </c>
      <c r="BM67" s="29">
        <v>100.68029564999998</v>
      </c>
      <c r="BN67" s="29">
        <v>100.69085398999998</v>
      </c>
      <c r="BO67" s="29">
        <v>101.00739595000002</v>
      </c>
      <c r="BP67" s="29">
        <v>101.12616975500002</v>
      </c>
      <c r="BQ67" s="29">
        <v>101.38603824999998</v>
      </c>
      <c r="BR67" s="29">
        <v>100.98602247500001</v>
      </c>
      <c r="BS67" s="29">
        <v>100.81079602500002</v>
      </c>
      <c r="BT67" s="29">
        <v>101.43449601499998</v>
      </c>
      <c r="BU67" s="29">
        <v>100.98744042181819</v>
      </c>
      <c r="BV67" s="29"/>
    </row>
    <row r="68" spans="1:74" x14ac:dyDescent="0.25">
      <c r="A68" s="90" t="s">
        <v>344</v>
      </c>
      <c r="B68" s="90"/>
      <c r="C68" s="90"/>
      <c r="D68" s="90"/>
      <c r="E68" s="90"/>
      <c r="F68" s="90"/>
      <c r="G68" s="90"/>
      <c r="H68" s="90"/>
      <c r="I68" s="90"/>
      <c r="J68" s="90"/>
      <c r="K68" s="90"/>
      <c r="L68" s="90"/>
      <c r="M68" s="90"/>
      <c r="N68" s="90"/>
      <c r="O68" s="90"/>
      <c r="P68" s="91"/>
      <c r="Q68" s="92"/>
      <c r="R68" s="90"/>
      <c r="S68" s="90"/>
      <c r="T68" s="91"/>
      <c r="U68" s="92"/>
      <c r="BC68" s="29"/>
      <c r="BD68" s="29"/>
      <c r="BE68" s="29"/>
      <c r="BF68" s="29"/>
      <c r="BG68" s="29"/>
      <c r="BH68" s="29"/>
      <c r="BI68" s="29"/>
      <c r="BJ68" s="29"/>
      <c r="BK68" s="29"/>
      <c r="BL68" s="29"/>
      <c r="BM68" s="29"/>
      <c r="BN68" s="29"/>
      <c r="BO68" s="29"/>
      <c r="BP68" s="29"/>
      <c r="BQ68" s="29"/>
      <c r="BR68" s="29"/>
      <c r="BS68" s="29"/>
      <c r="BT68" s="29"/>
      <c r="BU68" s="29"/>
      <c r="BV68" s="29"/>
    </row>
    <row r="69" spans="1:74" x14ac:dyDescent="0.25">
      <c r="A69" s="29" t="s">
        <v>238</v>
      </c>
      <c r="B69" s="84">
        <v>5.9603718922655817</v>
      </c>
      <c r="C69" s="84">
        <v>6.0288527578241533</v>
      </c>
      <c r="D69" s="84">
        <v>5.9393562789430216</v>
      </c>
      <c r="E69" s="84">
        <v>5.9428977072543239</v>
      </c>
      <c r="F69" s="84">
        <v>5.9482469016877557</v>
      </c>
      <c r="G69" s="84">
        <v>5.9378105316559822</v>
      </c>
      <c r="H69" s="111">
        <v>5.9469754982564949</v>
      </c>
      <c r="I69" s="111">
        <v>5.9405964474230766</v>
      </c>
      <c r="J69" s="84">
        <v>5.9452714908299971</v>
      </c>
      <c r="K69" s="84">
        <v>5.936051008870427</v>
      </c>
      <c r="L69" s="84">
        <v>5.9239515650508272</v>
      </c>
      <c r="M69" s="84">
        <v>5.9112374778925956</v>
      </c>
      <c r="N69" s="84">
        <v>5.969877601888653</v>
      </c>
      <c r="O69" s="84">
        <v>5.9460297254733767</v>
      </c>
      <c r="P69" s="85">
        <v>5.9483947775225898</v>
      </c>
      <c r="Q69" s="86">
        <v>5.2129209946214838E-2</v>
      </c>
      <c r="R69" s="84">
        <v>5.8547303665941106</v>
      </c>
      <c r="S69" s="84">
        <v>5.8353945442356157</v>
      </c>
      <c r="T69" s="85">
        <v>5.8450624554148636</v>
      </c>
      <c r="U69" s="86">
        <v>1.9335822358494958E-2</v>
      </c>
      <c r="BC69" s="29">
        <v>5.8268080753150597</v>
      </c>
      <c r="BD69" s="29">
        <v>5.9128479863298056</v>
      </c>
      <c r="BE69" s="29">
        <v>5.9405941915278735</v>
      </c>
      <c r="BF69" s="29">
        <v>5.9514099335009014</v>
      </c>
      <c r="BG69" s="29">
        <v>5.856213667543007</v>
      </c>
      <c r="BH69" s="29">
        <v>5.8975747708433293</v>
      </c>
      <c r="BI69" s="29">
        <v>9.675053474956348E-2</v>
      </c>
      <c r="BJ69" s="29">
        <v>5.9564563930401055</v>
      </c>
      <c r="BK69" s="29">
        <v>5.9607305112599347</v>
      </c>
      <c r="BL69" s="29">
        <v>5.9620017037140478</v>
      </c>
      <c r="BM69" s="29">
        <v>5.9565392434428688</v>
      </c>
      <c r="BN69" s="29">
        <v>5.95383636787182</v>
      </c>
      <c r="BO69" s="29">
        <v>5.9721038465866041</v>
      </c>
      <c r="BP69" s="29">
        <v>5.9676114273762355</v>
      </c>
      <c r="BQ69" s="29">
        <v>5.9611688609228821</v>
      </c>
      <c r="BR69" s="29">
        <v>5.9706046867617015</v>
      </c>
      <c r="BS69" s="29">
        <v>5.9826686248826846</v>
      </c>
      <c r="BT69" s="29">
        <v>5.9762036033918084</v>
      </c>
      <c r="BU69" s="29">
        <v>5.9654477517500624</v>
      </c>
      <c r="BV69" s="29">
        <v>1.7428218333696455E-2</v>
      </c>
    </row>
    <row r="70" spans="1:74" x14ac:dyDescent="0.25">
      <c r="A70" s="29" t="s">
        <v>327</v>
      </c>
      <c r="B70" s="84">
        <v>7.4407471149479907</v>
      </c>
      <c r="C70" s="84">
        <v>7.2696317146308278</v>
      </c>
      <c r="D70" s="84">
        <v>7.4357121674585613</v>
      </c>
      <c r="E70" s="84">
        <v>7.4406045880054377</v>
      </c>
      <c r="F70" s="84">
        <v>7.3719588573503732</v>
      </c>
      <c r="G70" s="84">
        <v>7.494524404750047</v>
      </c>
      <c r="H70" s="111">
        <v>7.4464952371544175</v>
      </c>
      <c r="I70" s="111">
        <v>7.3725283208729229</v>
      </c>
      <c r="J70" s="84">
        <v>7.2703191482095955</v>
      </c>
      <c r="K70" s="84">
        <v>7.3533782771561693</v>
      </c>
      <c r="L70" s="84">
        <v>7.3810034569096148</v>
      </c>
      <c r="M70" s="84">
        <v>7.3739159394803417</v>
      </c>
      <c r="N70" s="84">
        <v>7.3235597470417906</v>
      </c>
      <c r="O70" s="84">
        <v>7.450194209974673</v>
      </c>
      <c r="P70" s="85">
        <v>7.3874695131387673</v>
      </c>
      <c r="Q70" s="86">
        <v>0.13138201712464309</v>
      </c>
      <c r="R70" s="84">
        <v>6.8908912316360649</v>
      </c>
      <c r="S70" s="84">
        <v>6.8433622737001105</v>
      </c>
      <c r="T70" s="85">
        <v>6.8671267526680877</v>
      </c>
      <c r="U70" s="86">
        <v>4.7528957935954352E-2</v>
      </c>
      <c r="BC70" s="29">
        <v>6.8892890945345728</v>
      </c>
      <c r="BD70" s="29">
        <v>7.1619597830663766</v>
      </c>
      <c r="BE70" s="29">
        <v>7.1762763251353725</v>
      </c>
      <c r="BF70" s="29">
        <v>7.0839370675497086</v>
      </c>
      <c r="BG70" s="29">
        <v>7.0281641985312753</v>
      </c>
      <c r="BH70" s="29">
        <v>7.0679252937634613</v>
      </c>
      <c r="BI70" s="29">
        <v>0.20848145135067536</v>
      </c>
      <c r="BJ70" s="29">
        <v>6.6625157331920297</v>
      </c>
      <c r="BK70" s="29">
        <v>6.6258978096900973</v>
      </c>
      <c r="BL70" s="29">
        <v>6.5960840534732039</v>
      </c>
      <c r="BM70" s="29">
        <v>6.622336557318234</v>
      </c>
      <c r="BN70" s="29">
        <v>6.610884641508405</v>
      </c>
      <c r="BO70" s="29">
        <v>6.5776276246602272</v>
      </c>
      <c r="BP70" s="29">
        <v>6.5896963948152205</v>
      </c>
      <c r="BQ70" s="29">
        <v>6.6029845530957605</v>
      </c>
      <c r="BR70" s="29">
        <v>6.6258775998095922</v>
      </c>
      <c r="BS70" s="29">
        <v>6.5683052981798191</v>
      </c>
      <c r="BT70" s="29">
        <v>6.5559633349727156</v>
      </c>
      <c r="BU70" s="29">
        <v>6.6034703273377549</v>
      </c>
      <c r="BV70" s="29">
        <v>5.8179026465702152E-2</v>
      </c>
    </row>
    <row r="71" spans="1:74" x14ac:dyDescent="0.25">
      <c r="A71" s="29" t="s">
        <v>239</v>
      </c>
      <c r="B71" s="84">
        <v>2.7509781811998267E-3</v>
      </c>
      <c r="C71" s="84">
        <v>0</v>
      </c>
      <c r="D71" s="84">
        <v>5.3401701895949951E-3</v>
      </c>
      <c r="E71" s="84">
        <v>4.9593993743891748E-3</v>
      </c>
      <c r="F71" s="84">
        <v>4.3800003521200885E-3</v>
      </c>
      <c r="G71" s="84">
        <v>2.4413935407312847E-4</v>
      </c>
      <c r="H71" s="111">
        <v>0</v>
      </c>
      <c r="I71" s="111">
        <v>1.5372951309105712E-3</v>
      </c>
      <c r="J71" s="84">
        <v>0</v>
      </c>
      <c r="K71" s="84">
        <v>5.4714822572202171E-4</v>
      </c>
      <c r="L71" s="84">
        <v>0</v>
      </c>
      <c r="M71" s="84">
        <v>1.5048612425575897E-4</v>
      </c>
      <c r="N71" s="84">
        <v>6.4811069826187489E-3</v>
      </c>
      <c r="O71" s="84">
        <v>3.2809657460464913E-3</v>
      </c>
      <c r="P71" s="85">
        <v>2.1194064043522009E-3</v>
      </c>
      <c r="Q71" s="86">
        <v>4.5510864102141406E-3</v>
      </c>
      <c r="R71" s="84">
        <v>8.7331908000851305E-2</v>
      </c>
      <c r="S71" s="84">
        <v>7.993117514041001E-2</v>
      </c>
      <c r="T71" s="85">
        <v>8.3631541570630658E-2</v>
      </c>
      <c r="U71" s="86">
        <v>7.4007328604412947E-3</v>
      </c>
      <c r="BC71" s="29">
        <v>8.7706599113141978E-2</v>
      </c>
      <c r="BD71" s="29">
        <v>3.8916362922796308E-2</v>
      </c>
      <c r="BE71" s="29">
        <v>1.902174445939709E-2</v>
      </c>
      <c r="BF71" s="29">
        <v>1.9171076606135037E-2</v>
      </c>
      <c r="BG71" s="29">
        <v>7.6330651968142885E-2</v>
      </c>
      <c r="BH71" s="29">
        <v>4.8229287013922664E-2</v>
      </c>
      <c r="BI71" s="29">
        <v>5.7496682145488739E-2</v>
      </c>
      <c r="BJ71" s="29">
        <v>5.5619728155577195E-3</v>
      </c>
      <c r="BK71" s="29">
        <v>4.6565085844029472E-3</v>
      </c>
      <c r="BL71" s="29">
        <v>3.1350837184085279E-3</v>
      </c>
      <c r="BM71" s="29">
        <v>5.7997515084322968E-3</v>
      </c>
      <c r="BN71" s="29">
        <v>2.4612913205244061E-3</v>
      </c>
      <c r="BO71" s="29">
        <v>3.1320063564013452E-3</v>
      </c>
      <c r="BP71" s="29">
        <v>2.7648896786223345E-3</v>
      </c>
      <c r="BQ71" s="29">
        <v>3.1714129767943756E-3</v>
      </c>
      <c r="BR71" s="29">
        <v>1.1935058832622575E-3</v>
      </c>
      <c r="BS71" s="29">
        <v>2.1918397997651548E-3</v>
      </c>
      <c r="BT71" s="29">
        <v>2.2326536830815976E-3</v>
      </c>
      <c r="BU71" s="29">
        <v>3.3000833022957241E-3</v>
      </c>
      <c r="BV71" s="29">
        <v>2.7681098185497084E-3</v>
      </c>
    </row>
    <row r="72" spans="1:74" ht="16.5" x14ac:dyDescent="0.25">
      <c r="A72" s="29" t="s">
        <v>342</v>
      </c>
      <c r="B72" s="84">
        <v>4.5124789959767368E-2</v>
      </c>
      <c r="C72" s="84">
        <v>3.8448097055315891E-2</v>
      </c>
      <c r="D72" s="84">
        <v>2.575720715944527E-2</v>
      </c>
      <c r="E72" s="84">
        <v>2.2338072223201357E-2</v>
      </c>
      <c r="F72" s="84">
        <v>6.3355457676268878E-2</v>
      </c>
      <c r="G72" s="84">
        <v>4.5689793828334761E-2</v>
      </c>
      <c r="H72" s="111">
        <v>4.0064401783791469E-2</v>
      </c>
      <c r="I72" s="111">
        <v>4.0461746594710295E-2</v>
      </c>
      <c r="J72" s="84">
        <v>2.024692888901156E-2</v>
      </c>
      <c r="K72" s="84">
        <v>2.8253493593592954E-2</v>
      </c>
      <c r="L72" s="84">
        <v>2.6592086022443936E-2</v>
      </c>
      <c r="M72" s="84">
        <v>1.5636540228834948E-2</v>
      </c>
      <c r="N72" s="84">
        <v>3.6636290244370831E-2</v>
      </c>
      <c r="O72" s="84">
        <v>4.3694446540929494E-2</v>
      </c>
      <c r="P72" s="85">
        <v>3.5164239414287077E-2</v>
      </c>
      <c r="Q72" s="86">
        <v>2.4614949829327853E-2</v>
      </c>
      <c r="R72" s="84">
        <v>0.89440211666250868</v>
      </c>
      <c r="S72" s="84">
        <v>1.0222981990148072</v>
      </c>
      <c r="T72" s="85">
        <v>0.95835015783865796</v>
      </c>
      <c r="U72" s="86">
        <v>0.12789608235229855</v>
      </c>
      <c r="BC72" s="29">
        <v>0.96716551749758828</v>
      </c>
      <c r="BD72" s="29">
        <v>0.26410064473894862</v>
      </c>
      <c r="BE72" s="29">
        <v>0.18960575298594365</v>
      </c>
      <c r="BF72" s="29">
        <v>0.28134798775429354</v>
      </c>
      <c r="BG72" s="29">
        <v>0.62823531790648135</v>
      </c>
      <c r="BH72" s="29">
        <v>0.46609104417665109</v>
      </c>
      <c r="BI72" s="29">
        <v>0.58565561752505435</v>
      </c>
      <c r="BJ72" s="29">
        <v>1.9817684933371291</v>
      </c>
      <c r="BK72" s="29">
        <v>2.0530778070644571</v>
      </c>
      <c r="BL72" s="29">
        <v>2.0578927042339408</v>
      </c>
      <c r="BM72" s="29">
        <v>2.0211894197488611</v>
      </c>
      <c r="BN72" s="29">
        <v>2.0406981230945145</v>
      </c>
      <c r="BO72" s="29">
        <v>2.0453846242790026</v>
      </c>
      <c r="BP72" s="29">
        <v>2.0536555727402241</v>
      </c>
      <c r="BQ72" s="29">
        <v>2.0472797118066524</v>
      </c>
      <c r="BR72" s="29">
        <v>2.0210253901383819</v>
      </c>
      <c r="BS72" s="29">
        <v>2.0385522239535141</v>
      </c>
      <c r="BT72" s="29">
        <v>2.0808168647613035</v>
      </c>
      <c r="BU72" s="29">
        <v>2.0401219031961797</v>
      </c>
      <c r="BV72" s="29">
        <v>4.8739976069326174E-2</v>
      </c>
    </row>
    <row r="73" spans="1:74" ht="16.5" x14ac:dyDescent="0.25">
      <c r="A73" s="29" t="s">
        <v>341</v>
      </c>
      <c r="B73" s="84">
        <v>0</v>
      </c>
      <c r="C73" s="84">
        <v>0</v>
      </c>
      <c r="D73" s="84">
        <v>0</v>
      </c>
      <c r="E73" s="84">
        <v>0</v>
      </c>
      <c r="F73" s="84">
        <v>0</v>
      </c>
      <c r="G73" s="84">
        <v>0</v>
      </c>
      <c r="H73" s="111">
        <v>0</v>
      </c>
      <c r="I73" s="111">
        <v>0</v>
      </c>
      <c r="J73" s="84">
        <v>0</v>
      </c>
      <c r="K73" s="84">
        <v>0</v>
      </c>
      <c r="L73" s="84">
        <v>0</v>
      </c>
      <c r="M73" s="84">
        <v>0</v>
      </c>
      <c r="N73" s="84">
        <v>0</v>
      </c>
      <c r="O73" s="84">
        <v>0</v>
      </c>
      <c r="P73" s="85">
        <v>0</v>
      </c>
      <c r="Q73" s="86">
        <v>0</v>
      </c>
      <c r="R73" s="84">
        <v>0</v>
      </c>
      <c r="S73" s="84">
        <v>0</v>
      </c>
      <c r="T73" s="85">
        <v>0</v>
      </c>
      <c r="U73" s="86">
        <v>0</v>
      </c>
      <c r="BC73" s="29">
        <v>0</v>
      </c>
      <c r="BD73" s="29">
        <v>0</v>
      </c>
      <c r="BE73" s="29">
        <v>0</v>
      </c>
      <c r="BF73" s="29">
        <v>0</v>
      </c>
      <c r="BG73" s="29">
        <v>0</v>
      </c>
      <c r="BH73" s="29">
        <v>0</v>
      </c>
      <c r="BI73" s="29">
        <v>0</v>
      </c>
      <c r="BJ73" s="29">
        <v>0</v>
      </c>
      <c r="BK73" s="29">
        <v>0</v>
      </c>
      <c r="BL73" s="29">
        <v>0</v>
      </c>
      <c r="BM73" s="29">
        <v>0</v>
      </c>
      <c r="BN73" s="29">
        <v>0</v>
      </c>
      <c r="BO73" s="29">
        <v>0</v>
      </c>
      <c r="BP73" s="29">
        <v>0</v>
      </c>
      <c r="BQ73" s="29">
        <v>0</v>
      </c>
      <c r="BR73" s="29">
        <v>0</v>
      </c>
      <c r="BS73" s="29">
        <v>0</v>
      </c>
      <c r="BT73" s="29">
        <v>0</v>
      </c>
      <c r="BU73" s="29">
        <v>0</v>
      </c>
      <c r="BV73" s="29">
        <v>0</v>
      </c>
    </row>
    <row r="74" spans="1:74" x14ac:dyDescent="0.25">
      <c r="A74" s="29" t="s">
        <v>244</v>
      </c>
      <c r="B74" s="84">
        <v>3.4657673978147293E-3</v>
      </c>
      <c r="C74" s="84">
        <v>6.3760490848402901E-3</v>
      </c>
      <c r="D74" s="84">
        <v>4.2062397002591029E-3</v>
      </c>
      <c r="E74" s="84">
        <v>3.1006453336853267E-3</v>
      </c>
      <c r="F74" s="84">
        <v>9.0050041556456583E-3</v>
      </c>
      <c r="G74" s="84">
        <v>4.3782958816479802E-3</v>
      </c>
      <c r="H74" s="111">
        <v>5.1153065999577571E-3</v>
      </c>
      <c r="I74" s="111">
        <v>1.8467423875048717E-3</v>
      </c>
      <c r="J74" s="84">
        <v>1.8547366691693871E-3</v>
      </c>
      <c r="K74" s="84">
        <v>1.8459933591964559E-4</v>
      </c>
      <c r="L74" s="84">
        <v>3.845335681502424E-3</v>
      </c>
      <c r="M74" s="84">
        <v>0</v>
      </c>
      <c r="N74" s="84">
        <v>4.5979102026414099E-3</v>
      </c>
      <c r="O74" s="84">
        <v>0</v>
      </c>
      <c r="P74" s="85">
        <v>3.4269023164706131E-3</v>
      </c>
      <c r="Q74" s="86">
        <v>4.9222140827113979E-3</v>
      </c>
      <c r="R74" s="84">
        <v>0.11879185825435436</v>
      </c>
      <c r="S74" s="84">
        <v>0.18326877348478501</v>
      </c>
      <c r="T74" s="85">
        <v>0.15103031586956969</v>
      </c>
      <c r="U74" s="86">
        <v>6.4476915230430559E-2</v>
      </c>
      <c r="BC74" s="29">
        <v>0.16468877968745624</v>
      </c>
      <c r="BD74" s="29">
        <v>1.1407815414326776E-2</v>
      </c>
      <c r="BE74" s="29">
        <v>1.323962721000824E-2</v>
      </c>
      <c r="BF74" s="29">
        <v>1.9232662278928309E-2</v>
      </c>
      <c r="BG74" s="29">
        <v>4.5536395274206283E-2</v>
      </c>
      <c r="BH74" s="29">
        <v>5.0821055972985175E-2</v>
      </c>
      <c r="BI74" s="29">
        <v>0.11647276103188574</v>
      </c>
      <c r="BJ74" s="29">
        <v>0.18843581686773359</v>
      </c>
      <c r="BK74" s="29">
        <v>0.19087476060746308</v>
      </c>
      <c r="BL74" s="29">
        <v>0.19645717331073148</v>
      </c>
      <c r="BM74" s="29">
        <v>0.2065010753872254</v>
      </c>
      <c r="BN74" s="29">
        <v>0.20840417753941182</v>
      </c>
      <c r="BO74" s="29">
        <v>0.21329285704561166</v>
      </c>
      <c r="BP74" s="29">
        <v>0.20626164321393586</v>
      </c>
      <c r="BQ74" s="29">
        <v>0.20483457772494271</v>
      </c>
      <c r="BR74" s="29">
        <v>0.18763645772778975</v>
      </c>
      <c r="BS74" s="29">
        <v>0.20776294487190991</v>
      </c>
      <c r="BT74" s="29">
        <v>0.20292285367909257</v>
      </c>
      <c r="BU74" s="29">
        <v>0.20121675799780434</v>
      </c>
      <c r="BV74" s="29">
        <v>1.6918043704308394E-2</v>
      </c>
    </row>
    <row r="75" spans="1:74" x14ac:dyDescent="0.25">
      <c r="A75" s="29" t="s">
        <v>243</v>
      </c>
      <c r="B75" s="84">
        <v>0.22072153799780053</v>
      </c>
      <c r="C75" s="84">
        <v>0.26346181954460401</v>
      </c>
      <c r="D75" s="84">
        <v>0.28927448334508776</v>
      </c>
      <c r="E75" s="84">
        <v>0.29492900427504853</v>
      </c>
      <c r="F75" s="84">
        <v>0.28754998280716043</v>
      </c>
      <c r="G75" s="84">
        <v>0.2253576968812466</v>
      </c>
      <c r="H75" s="111">
        <v>0.2470828065238703</v>
      </c>
      <c r="I75" s="111">
        <v>0.31715844817182726</v>
      </c>
      <c r="J75" s="84">
        <v>0.42650410268815264</v>
      </c>
      <c r="K75" s="84">
        <v>0.39114544202072893</v>
      </c>
      <c r="L75" s="84">
        <v>0.39066878286189227</v>
      </c>
      <c r="M75" s="84">
        <v>0.39557610718183545</v>
      </c>
      <c r="N75" s="84">
        <v>0.31155075219392914</v>
      </c>
      <c r="O75" s="84">
        <v>0.24569981389491147</v>
      </c>
      <c r="P75" s="85">
        <v>0.30762005574200685</v>
      </c>
      <c r="Q75" s="86">
        <v>0.13149405154120747</v>
      </c>
      <c r="R75" s="84">
        <v>0.15910718973279983</v>
      </c>
      <c r="S75" s="84">
        <v>0.16557167951527546</v>
      </c>
      <c r="T75" s="85">
        <v>0.16233943462403766</v>
      </c>
      <c r="U75" s="86">
        <v>6.4644897824756298E-3</v>
      </c>
      <c r="BC75" s="29">
        <v>0.1513872843317268</v>
      </c>
      <c r="BD75" s="29">
        <v>9.885934861039565E-2</v>
      </c>
      <c r="BE75" s="29">
        <v>0.12109866784585831</v>
      </c>
      <c r="BF75" s="29">
        <v>0.12110972116706173</v>
      </c>
      <c r="BG75" s="29">
        <v>0.14829608990581181</v>
      </c>
      <c r="BH75" s="29">
        <v>0.12815022237217086</v>
      </c>
      <c r="BI75" s="29">
        <v>3.9018614956250919E-2</v>
      </c>
      <c r="BJ75" s="29">
        <v>3.8423760540324287E-2</v>
      </c>
      <c r="BK75" s="29">
        <v>3.5722857171768423E-2</v>
      </c>
      <c r="BL75" s="29">
        <v>3.4649571574728602E-2</v>
      </c>
      <c r="BM75" s="29">
        <v>3.8843156977433853E-2</v>
      </c>
      <c r="BN75" s="29">
        <v>3.4749946825495863E-2</v>
      </c>
      <c r="BO75" s="29">
        <v>3.3255865292319491E-2</v>
      </c>
      <c r="BP75" s="29">
        <v>3.7331615981481964E-2</v>
      </c>
      <c r="BQ75" s="29">
        <v>3.8801980192794114E-2</v>
      </c>
      <c r="BR75" s="29">
        <v>2.7373403567566956E-2</v>
      </c>
      <c r="BS75" s="29">
        <v>3.7049265713626246E-2</v>
      </c>
      <c r="BT75" s="29">
        <v>3.5690569231548584E-2</v>
      </c>
      <c r="BU75" s="29">
        <v>3.5626544824462585E-2</v>
      </c>
      <c r="BV75" s="29">
        <v>6.2858149015916917E-3</v>
      </c>
    </row>
    <row r="76" spans="1:74" x14ac:dyDescent="0.25">
      <c r="A76" s="29" t="s">
        <v>246</v>
      </c>
      <c r="B76" s="84">
        <v>0.60417186805656042</v>
      </c>
      <c r="C76" s="84">
        <v>0.60468364346985182</v>
      </c>
      <c r="D76" s="84">
        <v>0.62933629258889823</v>
      </c>
      <c r="E76" s="84">
        <v>0.61858995372224235</v>
      </c>
      <c r="F76" s="84">
        <v>0.64977056983686499</v>
      </c>
      <c r="G76" s="84">
        <v>0.61314308095757419</v>
      </c>
      <c r="H76" s="111">
        <v>0.6274196293093055</v>
      </c>
      <c r="I76" s="111">
        <v>0.6534289587033667</v>
      </c>
      <c r="J76" s="84">
        <v>0.68420586358351143</v>
      </c>
      <c r="K76" s="84">
        <v>0.6408010180224688</v>
      </c>
      <c r="L76" s="84">
        <v>0.63072798778922923</v>
      </c>
      <c r="M76" s="84">
        <v>0.66514850485496868</v>
      </c>
      <c r="N76" s="84">
        <v>0.64398216927498053</v>
      </c>
      <c r="O76" s="84">
        <v>0.63099050841824056</v>
      </c>
      <c r="P76" s="85">
        <v>0.63545714632771877</v>
      </c>
      <c r="Q76" s="86">
        <v>4.388194050347894E-2</v>
      </c>
      <c r="R76" s="84">
        <v>0.64613706705790197</v>
      </c>
      <c r="S76" s="84">
        <v>0.64593603431271074</v>
      </c>
      <c r="T76" s="85">
        <v>0.6460365506853063</v>
      </c>
      <c r="U76" s="86">
        <v>2.0103274519123193E-4</v>
      </c>
      <c r="BC76" s="29">
        <v>0.61325774285045287</v>
      </c>
      <c r="BD76" s="29">
        <v>0.40072630003527593</v>
      </c>
      <c r="BE76" s="29">
        <v>0.41058901114058116</v>
      </c>
      <c r="BF76" s="29">
        <v>0.43350574080566823</v>
      </c>
      <c r="BG76" s="29">
        <v>0.61833170522544434</v>
      </c>
      <c r="BH76" s="29">
        <v>0.49528210001148454</v>
      </c>
      <c r="BI76" s="29">
        <v>0.19796867391572992</v>
      </c>
      <c r="BJ76" s="29">
        <v>0.55644630098177794</v>
      </c>
      <c r="BK76" s="29">
        <v>0.5382973944558701</v>
      </c>
      <c r="BL76" s="29">
        <v>0.59182847799188576</v>
      </c>
      <c r="BM76" s="29">
        <v>0.57451472511647261</v>
      </c>
      <c r="BN76" s="29">
        <v>0.59710671248692027</v>
      </c>
      <c r="BO76" s="29">
        <v>0.59030730805924225</v>
      </c>
      <c r="BP76" s="29">
        <v>0.57649295380541432</v>
      </c>
      <c r="BQ76" s="29">
        <v>0.57742769835308183</v>
      </c>
      <c r="BR76" s="29">
        <v>0.56922884451989564</v>
      </c>
      <c r="BS76" s="29">
        <v>0.58065265595489035</v>
      </c>
      <c r="BT76" s="29">
        <v>0.58839011180604683</v>
      </c>
      <c r="BU76" s="29">
        <v>0.57642665304831797</v>
      </c>
      <c r="BV76" s="29">
        <v>3.263050626501969E-2</v>
      </c>
    </row>
    <row r="77" spans="1:74" x14ac:dyDescent="0.25">
      <c r="A77" s="29" t="s">
        <v>116</v>
      </c>
      <c r="B77" s="84">
        <v>2.9985441346053934</v>
      </c>
      <c r="C77" s="84">
        <v>2.9995261120226209</v>
      </c>
      <c r="D77" s="84">
        <v>3.0004048706048208</v>
      </c>
      <c r="E77" s="84">
        <v>3.000126671992061</v>
      </c>
      <c r="F77" s="84">
        <v>2.9997582389023898</v>
      </c>
      <c r="G77" s="84">
        <v>3.0004395508920121</v>
      </c>
      <c r="H77" s="111">
        <v>2.9996793588127071</v>
      </c>
      <c r="I77" s="111">
        <v>2.9995815137290323</v>
      </c>
      <c r="J77" s="84">
        <v>2.999682878804427</v>
      </c>
      <c r="K77" s="84">
        <v>3.0010362874829655</v>
      </c>
      <c r="L77" s="84">
        <v>3.000267419545259</v>
      </c>
      <c r="M77" s="84">
        <v>3.000595671958874</v>
      </c>
      <c r="N77" s="84">
        <v>3.0001439238537908</v>
      </c>
      <c r="O77" s="84">
        <v>3.0009174600275954</v>
      </c>
      <c r="P77" s="85">
        <v>3.0000502923738535</v>
      </c>
      <c r="Q77" s="86">
        <v>1.2514571119967544E-3</v>
      </c>
      <c r="R77" s="84">
        <v>3.0003557684837436</v>
      </c>
      <c r="S77" s="84">
        <v>3.0007021191250769</v>
      </c>
      <c r="T77" s="85">
        <v>3.0005289438044103</v>
      </c>
      <c r="U77" s="86">
        <v>3.4635064133325955E-4</v>
      </c>
      <c r="BC77" s="29">
        <v>2.9995791078895144</v>
      </c>
      <c r="BD77" s="29">
        <v>2.9998798316020543</v>
      </c>
      <c r="BE77" s="29">
        <v>3.0001284331111497</v>
      </c>
      <c r="BF77" s="29">
        <v>3.0002068788286063</v>
      </c>
      <c r="BG77" s="29">
        <v>2.9995991331137963</v>
      </c>
      <c r="BH77" s="29">
        <v>2.9998786769090247</v>
      </c>
      <c r="BI77" s="29">
        <v>5.1998640346375292E-4</v>
      </c>
      <c r="BJ77" s="29">
        <v>2.9996323946248111</v>
      </c>
      <c r="BK77" s="29">
        <v>2.9997258441617607</v>
      </c>
      <c r="BL77" s="29">
        <v>2.9995804196601865</v>
      </c>
      <c r="BM77" s="29">
        <v>2.9996890192827084</v>
      </c>
      <c r="BN77" s="29">
        <v>3.0000880803895917</v>
      </c>
      <c r="BO77" s="29">
        <v>3.0003883555574449</v>
      </c>
      <c r="BP77" s="29">
        <v>3.0004414740203913</v>
      </c>
      <c r="BQ77" s="29">
        <v>3.0001728465867186</v>
      </c>
      <c r="BR77" s="29">
        <v>2.9996648450711505</v>
      </c>
      <c r="BS77" s="29">
        <v>2.9998733279668102</v>
      </c>
      <c r="BT77" s="29">
        <v>2.9997296749820301</v>
      </c>
      <c r="BU77" s="29">
        <v>2.9999078438457825</v>
      </c>
      <c r="BV77" s="29">
        <v>5.9526469960724873E-4</v>
      </c>
    </row>
    <row r="78" spans="1:74" x14ac:dyDescent="0.25">
      <c r="A78" s="29" t="s">
        <v>245</v>
      </c>
      <c r="B78" s="84">
        <v>8.5708361827513221E-2</v>
      </c>
      <c r="C78" s="84">
        <v>8.265674013020087E-2</v>
      </c>
      <c r="D78" s="84">
        <v>5.28137239723281E-2</v>
      </c>
      <c r="E78" s="84">
        <v>4.2417834027463804E-2</v>
      </c>
      <c r="F78" s="84">
        <v>7.191264433711464E-2</v>
      </c>
      <c r="G78" s="84">
        <v>6.6817786851745525E-2</v>
      </c>
      <c r="H78" s="111">
        <v>7.3916249396544231E-2</v>
      </c>
      <c r="I78" s="111">
        <v>7.6175489044650838E-2</v>
      </c>
      <c r="J78" s="84">
        <v>5.796205054012659E-2</v>
      </c>
      <c r="K78" s="84">
        <v>4.3179555613879088E-2</v>
      </c>
      <c r="L78" s="84">
        <v>4.5934002497457049E-2</v>
      </c>
      <c r="M78" s="84">
        <v>6.3068804031642778E-2</v>
      </c>
      <c r="N78" s="84">
        <v>6.6580771410320122E-2</v>
      </c>
      <c r="O78" s="84">
        <v>6.3941182055110457E-2</v>
      </c>
      <c r="P78" s="85">
        <v>6.3791799695435525E-2</v>
      </c>
      <c r="Q78" s="86">
        <v>2.6889329221662022E-2</v>
      </c>
      <c r="R78" s="84">
        <v>0.23171689095374295</v>
      </c>
      <c r="S78" s="84">
        <v>0.22999404706878554</v>
      </c>
      <c r="T78" s="85">
        <v>0.23085546901126425</v>
      </c>
      <c r="U78" s="86">
        <v>1.7228438849574146E-3</v>
      </c>
      <c r="BC78" s="29">
        <v>0.25535877938306789</v>
      </c>
      <c r="BD78" s="29">
        <v>0.49548967091762997</v>
      </c>
      <c r="BE78" s="29">
        <v>0.47374037158219673</v>
      </c>
      <c r="BF78" s="29">
        <v>0.48396588856449474</v>
      </c>
      <c r="BG78" s="29">
        <v>0.31157801148313935</v>
      </c>
      <c r="BH78" s="29">
        <v>0.40402654438610569</v>
      </c>
      <c r="BI78" s="29">
        <v>0.20052861252565152</v>
      </c>
      <c r="BJ78" s="29">
        <v>7.8332225100910986E-3</v>
      </c>
      <c r="BK78" s="29">
        <v>1.308565518895259E-2</v>
      </c>
      <c r="BL78" s="29">
        <v>1.2392470510550974E-2</v>
      </c>
      <c r="BM78" s="29">
        <v>8.5484732848624713E-3</v>
      </c>
      <c r="BN78" s="29">
        <v>1.2926690491736073E-2</v>
      </c>
      <c r="BO78" s="29">
        <v>9.3703330606953149E-3</v>
      </c>
      <c r="BP78" s="29">
        <v>7.858681682413644E-3</v>
      </c>
      <c r="BQ78" s="29">
        <v>8.1776365928784185E-3</v>
      </c>
      <c r="BR78" s="29">
        <v>8.5359013868401921E-3</v>
      </c>
      <c r="BS78" s="29">
        <v>8.0383632081373665E-3</v>
      </c>
      <c r="BT78" s="29">
        <v>9.6834630206116511E-3</v>
      </c>
      <c r="BU78" s="29">
        <v>9.6773537216154355E-3</v>
      </c>
      <c r="BV78" s="29">
        <v>3.9937214488050274E-3</v>
      </c>
    </row>
    <row r="79" spans="1:74" x14ac:dyDescent="0.25">
      <c r="A79" s="29" t="s">
        <v>125</v>
      </c>
      <c r="B79" s="84">
        <v>1.5101358434523655</v>
      </c>
      <c r="C79" s="84">
        <v>1.6857616327965481</v>
      </c>
      <c r="D79" s="84">
        <v>1.5342237185526257</v>
      </c>
      <c r="E79" s="84">
        <v>1.5339931241115385</v>
      </c>
      <c r="F79" s="84">
        <v>1.55584451540582</v>
      </c>
      <c r="G79" s="84">
        <v>1.4557702701304469</v>
      </c>
      <c r="H79" s="111">
        <v>1.5078701370145748</v>
      </c>
      <c r="I79" s="111">
        <v>1.5853646802131218</v>
      </c>
      <c r="J79" s="84">
        <v>1.7072981392682962</v>
      </c>
      <c r="K79" s="84">
        <v>1.6177107650956244</v>
      </c>
      <c r="L79" s="84">
        <v>1.589434081881528</v>
      </c>
      <c r="M79" s="84">
        <v>1.6104522622614135</v>
      </c>
      <c r="N79" s="84">
        <v>1.6354063819121096</v>
      </c>
      <c r="O79" s="84">
        <v>1.5056715149788709</v>
      </c>
      <c r="P79" s="85">
        <v>1.5739240762196347</v>
      </c>
      <c r="Q79" s="86">
        <v>0.1396399955495656</v>
      </c>
      <c r="R79" s="84">
        <v>1.0958713113926692</v>
      </c>
      <c r="S79" s="84">
        <v>0.95151692055351089</v>
      </c>
      <c r="T79" s="85">
        <v>1.0236941159730901</v>
      </c>
      <c r="U79" s="86">
        <v>0.14435439083915835</v>
      </c>
      <c r="BC79" s="29">
        <v>0.97827082170424551</v>
      </c>
      <c r="BD79" s="29">
        <v>1.5626153608837725</v>
      </c>
      <c r="BE79" s="29">
        <v>1.6206893508054441</v>
      </c>
      <c r="BF79" s="29">
        <v>1.6147893763761458</v>
      </c>
      <c r="BG79" s="29">
        <v>1.2974537060170126</v>
      </c>
      <c r="BH79" s="29">
        <v>1.4147637231573242</v>
      </c>
      <c r="BI79" s="29">
        <v>0.49684075999190563</v>
      </c>
      <c r="BJ79" s="29">
        <v>0.16744545317408921</v>
      </c>
      <c r="BK79" s="29">
        <v>0.1302203353692398</v>
      </c>
      <c r="BL79" s="29">
        <v>0.14944804172157722</v>
      </c>
      <c r="BM79" s="29">
        <v>0.14965526076708713</v>
      </c>
      <c r="BN79" s="29">
        <v>0.13969672121471297</v>
      </c>
      <c r="BO79" s="29">
        <v>0.16342444547423826</v>
      </c>
      <c r="BP79" s="29">
        <v>0.150518750171446</v>
      </c>
      <c r="BQ79" s="29">
        <v>0.14476830434954124</v>
      </c>
      <c r="BR79" s="29">
        <v>0.16524317261274798</v>
      </c>
      <c r="BS79" s="29">
        <v>0.18521651695456604</v>
      </c>
      <c r="BT79" s="29">
        <v>0.16028272608369568</v>
      </c>
      <c r="BU79" s="29">
        <v>0.15508361162663106</v>
      </c>
      <c r="BV79" s="29">
        <v>2.8945297361013061E-2</v>
      </c>
    </row>
    <row r="80" spans="1:74" x14ac:dyDescent="0.25">
      <c r="A80" s="29" t="s">
        <v>248</v>
      </c>
      <c r="B80" s="84">
        <v>3.4692123237951269</v>
      </c>
      <c r="C80" s="84">
        <v>3.4252707261558242</v>
      </c>
      <c r="D80" s="84">
        <v>3.4411747146927647</v>
      </c>
      <c r="E80" s="84">
        <v>3.5410688618838155</v>
      </c>
      <c r="F80" s="84">
        <v>3.4018238106051464</v>
      </c>
      <c r="G80" s="84">
        <v>3.4775118860282226</v>
      </c>
      <c r="H80" s="111">
        <v>3.4133329339871592</v>
      </c>
      <c r="I80" s="111">
        <v>3.4051484729339929</v>
      </c>
      <c r="J80" s="84">
        <v>3.5547343516418621</v>
      </c>
      <c r="K80" s="84">
        <v>3.5080380656723169</v>
      </c>
      <c r="L80" s="84">
        <v>3.4769011145425943</v>
      </c>
      <c r="M80" s="84">
        <v>3.5016167387460144</v>
      </c>
      <c r="N80" s="84">
        <v>3.4268233455190344</v>
      </c>
      <c r="O80" s="84">
        <v>3.4802281794748811</v>
      </c>
      <c r="P80" s="85">
        <v>3.4659203946913393</v>
      </c>
      <c r="Q80" s="86">
        <v>9.4739024565011931E-2</v>
      </c>
      <c r="R80" s="84">
        <v>3.4490042905411094</v>
      </c>
      <c r="S80" s="84">
        <v>3.5361238335928888</v>
      </c>
      <c r="T80" s="85">
        <v>3.4925640620669993</v>
      </c>
      <c r="U80" s="86">
        <v>8.7119543051779491E-2</v>
      </c>
      <c r="BC80" s="29">
        <v>3.4597642701761351</v>
      </c>
      <c r="BD80" s="29">
        <v>3.3390280775028742</v>
      </c>
      <c r="BE80" s="29">
        <v>3.3202909960010163</v>
      </c>
      <c r="BF80" s="29">
        <v>3.2773200270143326</v>
      </c>
      <c r="BG80" s="29">
        <v>3.4376471175210868</v>
      </c>
      <c r="BH80" s="29">
        <v>3.3668100976430893</v>
      </c>
      <c r="BI80" s="29">
        <v>0.14029312678330541</v>
      </c>
      <c r="BJ80" s="29">
        <v>3.777212057924209</v>
      </c>
      <c r="BK80" s="29">
        <v>3.8687191811139772</v>
      </c>
      <c r="BL80" s="29">
        <v>3.781801916133988</v>
      </c>
      <c r="BM80" s="29">
        <v>3.816116534855158</v>
      </c>
      <c r="BN80" s="29">
        <v>3.7262843233222265</v>
      </c>
      <c r="BO80" s="29">
        <v>3.755780385207891</v>
      </c>
      <c r="BP80" s="29">
        <v>3.732536466240008</v>
      </c>
      <c r="BQ80" s="29">
        <v>3.7184520471907558</v>
      </c>
      <c r="BR80" s="29">
        <v>3.7144998039637582</v>
      </c>
      <c r="BS80" s="29">
        <v>3.7411790466715202</v>
      </c>
      <c r="BT80" s="29">
        <v>3.7441156732968608</v>
      </c>
      <c r="BU80" s="29">
        <v>3.7615179487200319</v>
      </c>
      <c r="BV80" s="29">
        <v>8.9497580445225114E-2</v>
      </c>
    </row>
    <row r="81" spans="1:74" x14ac:dyDescent="0.25">
      <c r="A81" s="29" t="s">
        <v>247</v>
      </c>
      <c r="B81" s="84">
        <v>4.0329464870367242E-3</v>
      </c>
      <c r="C81" s="84">
        <v>3.5254052966123542E-3</v>
      </c>
      <c r="D81" s="84">
        <v>2.6300161183148742E-3</v>
      </c>
      <c r="E81" s="84">
        <v>6.4654440962072244E-3</v>
      </c>
      <c r="F81" s="84">
        <v>3.1214798552266412E-3</v>
      </c>
      <c r="G81" s="84">
        <v>6.9008675171130587E-3</v>
      </c>
      <c r="H81" s="111">
        <v>3.4501730835487156E-3</v>
      </c>
      <c r="I81" s="111">
        <v>3.930551997100005E-3</v>
      </c>
      <c r="J81" s="84">
        <v>1.9837019046583409E-3</v>
      </c>
      <c r="K81" s="84">
        <v>2.5469123345155556E-3</v>
      </c>
      <c r="L81" s="84">
        <v>3.0340493924940364E-3</v>
      </c>
      <c r="M81" s="84">
        <v>4.5743161262341283E-3</v>
      </c>
      <c r="N81" s="84">
        <v>3.2817057339383222E-3</v>
      </c>
      <c r="O81" s="84">
        <v>3.7554827983983406E-3</v>
      </c>
      <c r="P81" s="85">
        <v>3.8023609100998794E-3</v>
      </c>
      <c r="Q81" s="86">
        <v>2.6803122648179235E-3</v>
      </c>
      <c r="R81" s="84">
        <v>5.6296870839138606E-3</v>
      </c>
      <c r="S81" s="84">
        <v>4.3116963278948895E-3</v>
      </c>
      <c r="T81" s="85">
        <v>4.9706917059043751E-3</v>
      </c>
      <c r="U81" s="86">
        <v>1.3179907560189712E-3</v>
      </c>
      <c r="BC81" s="29">
        <v>4.5809891585772752E-3</v>
      </c>
      <c r="BD81" s="29">
        <v>1.7437206705193241E-3</v>
      </c>
      <c r="BE81" s="29">
        <v>3.4084770124106663E-3</v>
      </c>
      <c r="BF81" s="29">
        <v>3.1278300639257894E-3</v>
      </c>
      <c r="BG81" s="29">
        <v>1.6648751265215989E-3</v>
      </c>
      <c r="BH81" s="29">
        <v>2.9051784063909305E-3</v>
      </c>
      <c r="BI81" s="29">
        <v>2.1906275307022709E-3</v>
      </c>
      <c r="BJ81" s="29">
        <v>7.0109517897146041E-3</v>
      </c>
      <c r="BK81" s="29">
        <v>5.3290591156913867E-3</v>
      </c>
      <c r="BL81" s="29">
        <v>6.7049661961572473E-3</v>
      </c>
      <c r="BM81" s="29">
        <v>8.1041582681188832E-3</v>
      </c>
      <c r="BN81" s="29">
        <v>9.2476057156369394E-3</v>
      </c>
      <c r="BO81" s="29">
        <v>7.0397036432167746E-3</v>
      </c>
      <c r="BP81" s="29">
        <v>8.4191717886217977E-3</v>
      </c>
      <c r="BQ81" s="29">
        <v>1.0310771570401243E-2</v>
      </c>
      <c r="BR81" s="29">
        <v>1.0504249464255143E-2</v>
      </c>
      <c r="BS81" s="29">
        <v>4.8709262770328292E-3</v>
      </c>
      <c r="BT81" s="29">
        <v>9.9768019800016341E-3</v>
      </c>
      <c r="BU81" s="29">
        <v>7.9562150735316799E-3</v>
      </c>
      <c r="BV81" s="29">
        <v>3.7046991248032828E-3</v>
      </c>
    </row>
    <row r="82" spans="1:74" x14ac:dyDescent="0.25">
      <c r="A82" s="29" t="s">
        <v>112</v>
      </c>
      <c r="B82" s="84">
        <v>0.52971846879300699</v>
      </c>
      <c r="C82" s="84">
        <v>0.57371757508590493</v>
      </c>
      <c r="D82" s="84">
        <v>0.55907408918237111</v>
      </c>
      <c r="E82" s="84">
        <v>0.45836688864296415</v>
      </c>
      <c r="F82" s="84">
        <v>0.5978327469415724</v>
      </c>
      <c r="G82" s="84">
        <v>0.52273760124799806</v>
      </c>
      <c r="H82" s="111">
        <v>0.58681965380071577</v>
      </c>
      <c r="I82" s="111">
        <v>0.5936760416936917</v>
      </c>
      <c r="J82" s="84">
        <v>0.44527895640457266</v>
      </c>
      <c r="K82" s="84">
        <v>0.49344446934932384</v>
      </c>
      <c r="L82" s="84">
        <v>0.52389893128764664</v>
      </c>
      <c r="M82" s="84">
        <v>0.49825616994988337</v>
      </c>
      <c r="N82" s="84">
        <v>0.57294180841495712</v>
      </c>
      <c r="O82" s="84">
        <v>0.51978034424796016</v>
      </c>
      <c r="P82" s="85">
        <v>0.53396741036018347</v>
      </c>
      <c r="Q82" s="86">
        <v>9.4282217004685046E-2</v>
      </c>
      <c r="R82" s="84">
        <v>0.55117394828824795</v>
      </c>
      <c r="S82" s="84">
        <v>0.4642068250987208</v>
      </c>
      <c r="T82" s="85">
        <v>0.50769038669348432</v>
      </c>
      <c r="U82" s="86">
        <v>8.6967123189527151E-2</v>
      </c>
      <c r="BC82" s="29">
        <v>0.54010516762501792</v>
      </c>
      <c r="BD82" s="29">
        <v>0.6613565404191265</v>
      </c>
      <c r="BE82" s="29">
        <v>0.67973220414346791</v>
      </c>
      <c r="BF82" s="29">
        <v>0.72297322588120472</v>
      </c>
      <c r="BG82" s="29">
        <v>0.56194504499140119</v>
      </c>
      <c r="BH82" s="29">
        <v>0.63322243661204369</v>
      </c>
      <c r="BI82" s="29">
        <v>0.14074425824774806</v>
      </c>
      <c r="BJ82" s="29">
        <v>0.22235585825930548</v>
      </c>
      <c r="BK82" s="29">
        <v>0.13141486813202966</v>
      </c>
      <c r="BL82" s="29">
        <v>0.21782317813568741</v>
      </c>
      <c r="BM82" s="29">
        <v>0.18393546936072017</v>
      </c>
      <c r="BN82" s="29">
        <v>0.27392449161354193</v>
      </c>
      <c r="BO82" s="29">
        <v>0.24378594764837347</v>
      </c>
      <c r="BP82" s="29">
        <v>0.26783163525866427</v>
      </c>
      <c r="BQ82" s="29">
        <v>0.28194897169479732</v>
      </c>
      <c r="BR82" s="29">
        <v>0.28548356565469041</v>
      </c>
      <c r="BS82" s="29">
        <v>0.25923683571979811</v>
      </c>
      <c r="BT82" s="29">
        <v>0.25612614879525081</v>
      </c>
      <c r="BU82" s="29">
        <v>0.23853336093389632</v>
      </c>
      <c r="BV82" s="29">
        <v>8.966972173502083E-2</v>
      </c>
    </row>
    <row r="83" spans="1:74" x14ac:dyDescent="0.25">
      <c r="A83" s="29" t="s">
        <v>328</v>
      </c>
      <c r="B83" s="84">
        <v>0.6898802298840736</v>
      </c>
      <c r="C83" s="84">
        <v>0.68734038360005267</v>
      </c>
      <c r="D83" s="84">
        <v>0.68215001656122631</v>
      </c>
      <c r="E83" s="84">
        <v>0.66100778774970614</v>
      </c>
      <c r="F83" s="84">
        <v>0.72168321417397963</v>
      </c>
      <c r="G83" s="84">
        <v>0.67996086780931975</v>
      </c>
      <c r="H83" s="111">
        <v>0.70133587870584968</v>
      </c>
      <c r="I83" s="111">
        <v>0.72960444774801758</v>
      </c>
      <c r="J83" s="84">
        <v>0.74216791412363803</v>
      </c>
      <c r="K83" s="84">
        <v>0.6839805736363479</v>
      </c>
      <c r="L83" s="84">
        <v>0.67666199028668628</v>
      </c>
      <c r="M83" s="84">
        <v>0.72821730888661151</v>
      </c>
      <c r="N83" s="84">
        <v>0.71056294068530068</v>
      </c>
      <c r="O83" s="84">
        <v>0.69493169047335102</v>
      </c>
      <c r="P83" s="85">
        <v>0.69924894602315457</v>
      </c>
      <c r="Q83" s="86">
        <v>4.5846411926390253E-2</v>
      </c>
      <c r="R83" s="84">
        <v>0.8778539580116449</v>
      </c>
      <c r="S83" s="84">
        <v>0.87593008138149631</v>
      </c>
      <c r="T83" s="85">
        <v>0.8768920196965706</v>
      </c>
      <c r="U83" s="86">
        <v>1.923876630148591E-3</v>
      </c>
      <c r="BC83" s="29">
        <v>0.8686165222335207</v>
      </c>
      <c r="BD83" s="29">
        <v>0.89621597095290584</v>
      </c>
      <c r="BE83" s="29">
        <v>0.88432938272277783</v>
      </c>
      <c r="BF83" s="29">
        <v>0.91747162937016302</v>
      </c>
      <c r="BG83" s="29">
        <v>0.92990971670858369</v>
      </c>
      <c r="BH83" s="29">
        <v>0.89930864439759017</v>
      </c>
      <c r="BI83" s="29">
        <v>4.4201981150067765E-2</v>
      </c>
      <c r="BJ83" s="29">
        <v>0.56427952349186905</v>
      </c>
      <c r="BK83" s="29">
        <v>0.55138304964482265</v>
      </c>
      <c r="BL83" s="29">
        <v>0.60422094850243668</v>
      </c>
      <c r="BM83" s="29">
        <v>0.58306319840133514</v>
      </c>
      <c r="BN83" s="29">
        <v>0.61003340297865638</v>
      </c>
      <c r="BO83" s="29">
        <v>0.5996776411199376</v>
      </c>
      <c r="BP83" s="29">
        <v>0.58435163548782798</v>
      </c>
      <c r="BQ83" s="29">
        <v>0.58560533494596023</v>
      </c>
      <c r="BR83" s="29">
        <v>0.57776474590673588</v>
      </c>
      <c r="BS83" s="29">
        <v>0.58869101916302768</v>
      </c>
      <c r="BT83" s="29">
        <v>0.59807357482665846</v>
      </c>
      <c r="BU83" s="29">
        <v>0.58610400676993346</v>
      </c>
      <c r="BV83" s="29">
        <v>3.3023454599986866E-2</v>
      </c>
    </row>
    <row r="84" spans="1:74" x14ac:dyDescent="0.25">
      <c r="A84" s="29" t="s">
        <v>329</v>
      </c>
      <c r="B84" s="84">
        <v>0.26931209535538264</v>
      </c>
      <c r="C84" s="84">
        <v>0.30828596568476019</v>
      </c>
      <c r="D84" s="84">
        <v>0.31923793020479213</v>
      </c>
      <c r="E84" s="84">
        <v>0.32036772183193524</v>
      </c>
      <c r="F84" s="84">
        <v>0.35991044463907496</v>
      </c>
      <c r="G84" s="84">
        <v>0.27542578659122935</v>
      </c>
      <c r="H84" s="111">
        <v>0.29226251490761951</v>
      </c>
      <c r="I84" s="111">
        <v>0.35946693715404243</v>
      </c>
      <c r="J84" s="84">
        <v>0.44860576824633358</v>
      </c>
      <c r="K84" s="84">
        <v>0.41958353495024153</v>
      </c>
      <c r="L84" s="84">
        <v>0.42110620456583864</v>
      </c>
      <c r="M84" s="84">
        <v>0.41121264741067037</v>
      </c>
      <c r="N84" s="84">
        <v>0.3527849526409414</v>
      </c>
      <c r="O84" s="84">
        <v>0.28939426043584093</v>
      </c>
      <c r="P84" s="85">
        <v>0.34621119747276446</v>
      </c>
      <c r="Q84" s="86">
        <v>0.11464932053643054</v>
      </c>
      <c r="R84" s="84">
        <v>1.1723011646496628</v>
      </c>
      <c r="S84" s="84">
        <v>1.3711386520148678</v>
      </c>
      <c r="T84" s="85">
        <v>1.2717199083322654</v>
      </c>
      <c r="U84" s="86">
        <v>0.19883748736520501</v>
      </c>
      <c r="BC84" s="29">
        <v>1.2832415815167713</v>
      </c>
      <c r="BD84" s="29">
        <v>0.37436780876367104</v>
      </c>
      <c r="BE84" s="29">
        <v>0.32394404804181021</v>
      </c>
      <c r="BF84" s="29">
        <v>0.42169037120028363</v>
      </c>
      <c r="BG84" s="29">
        <v>0.8220678030864994</v>
      </c>
      <c r="BH84" s="29">
        <v>0.64506232252180717</v>
      </c>
      <c r="BI84" s="29">
        <v>0.72932363262532374</v>
      </c>
      <c r="BJ84" s="29">
        <v>2.2086280707451871</v>
      </c>
      <c r="BK84" s="29">
        <v>2.2796754248436888</v>
      </c>
      <c r="BL84" s="29">
        <v>2.2889994491194012</v>
      </c>
      <c r="BM84" s="29">
        <v>2.2665336521135204</v>
      </c>
      <c r="BN84" s="29">
        <v>2.2838522474594223</v>
      </c>
      <c r="BO84" s="29">
        <v>2.291933346616934</v>
      </c>
      <c r="BP84" s="29">
        <v>2.2972488319356419</v>
      </c>
      <c r="BQ84" s="29">
        <v>2.2909162697243888</v>
      </c>
      <c r="BR84" s="29">
        <v>2.2360352514337385</v>
      </c>
      <c r="BS84" s="29">
        <v>2.2833644345390502</v>
      </c>
      <c r="BT84" s="29">
        <v>2.3194302876719446</v>
      </c>
      <c r="BU84" s="29">
        <v>2.2769652060184469</v>
      </c>
      <c r="BV84" s="29">
        <v>5.8240811578966691E-2</v>
      </c>
    </row>
    <row r="85" spans="1:74" x14ac:dyDescent="0.25">
      <c r="A85" s="29" t="s">
        <v>330</v>
      </c>
      <c r="B85" s="84">
        <v>7.4444059159289866</v>
      </c>
      <c r="C85" s="84">
        <v>7.2696317146308278</v>
      </c>
      <c r="D85" s="84">
        <v>7.4428145938107226</v>
      </c>
      <c r="E85" s="84">
        <v>7.4472005891733755</v>
      </c>
      <c r="F85" s="84">
        <v>7.3777842578186927</v>
      </c>
      <c r="G85" s="84">
        <v>7.4948491100909642</v>
      </c>
      <c r="H85" s="111">
        <v>7.4464952371544175</v>
      </c>
      <c r="I85" s="111">
        <v>7.3745729233970341</v>
      </c>
      <c r="J85" s="84">
        <v>7.2703191482095955</v>
      </c>
      <c r="K85" s="84">
        <v>7.3541059842963792</v>
      </c>
      <c r="L85" s="84">
        <v>7.3810034569096148</v>
      </c>
      <c r="M85" s="84">
        <v>7.3741160860256016</v>
      </c>
      <c r="N85" s="84">
        <v>7.3321796193286737</v>
      </c>
      <c r="O85" s="84">
        <v>7.4545578944169151</v>
      </c>
      <c r="P85" s="85">
        <v>7.3902883236565566</v>
      </c>
      <c r="Q85" s="86">
        <v>0.13259709194606442</v>
      </c>
      <c r="R85" s="84">
        <v>7.0070426692771974</v>
      </c>
      <c r="S85" s="84">
        <v>6.9496707366368558</v>
      </c>
      <c r="T85" s="85">
        <v>6.9783567029570266</v>
      </c>
      <c r="U85" s="86">
        <v>5.7371932640341683E-2</v>
      </c>
      <c r="BC85" s="29">
        <v>7.0059388713550517</v>
      </c>
      <c r="BD85" s="29">
        <v>7.2137185457536956</v>
      </c>
      <c r="BE85" s="29">
        <v>7.2015752452663708</v>
      </c>
      <c r="BF85" s="29">
        <v>7.1094345994358683</v>
      </c>
      <c r="BG85" s="29">
        <v>7.1296839656489057</v>
      </c>
      <c r="BH85" s="29">
        <v>7.1320702454919784</v>
      </c>
      <c r="BI85" s="29">
        <v>0.14946459185988409</v>
      </c>
      <c r="BJ85" s="29">
        <v>6.6699131570367216</v>
      </c>
      <c r="BK85" s="29">
        <v>6.632090966107353</v>
      </c>
      <c r="BL85" s="29">
        <v>6.6002537148186873</v>
      </c>
      <c r="BM85" s="29">
        <v>6.6300502268244488</v>
      </c>
      <c r="BN85" s="29">
        <v>6.6141581589647025</v>
      </c>
      <c r="BO85" s="29">
        <v>6.5817931931142413</v>
      </c>
      <c r="BP85" s="29">
        <v>6.5933736980877882</v>
      </c>
      <c r="BQ85" s="29">
        <v>6.6072025323548971</v>
      </c>
      <c r="BR85" s="29">
        <v>6.6274649626343312</v>
      </c>
      <c r="BS85" s="29">
        <v>6.5712204451135063</v>
      </c>
      <c r="BT85" s="29">
        <v>6.5589327643712139</v>
      </c>
      <c r="BU85" s="29">
        <v>6.6078594381298084</v>
      </c>
      <c r="BV85" s="29">
        <v>6.0417071990790099E-2</v>
      </c>
    </row>
    <row r="86" spans="1:74" x14ac:dyDescent="0.25">
      <c r="A86" s="29" t="s">
        <v>331</v>
      </c>
      <c r="B86" s="84">
        <v>0.9591923252394563</v>
      </c>
      <c r="C86" s="84">
        <v>0.99562634928481286</v>
      </c>
      <c r="D86" s="84">
        <v>1.0013879467660185</v>
      </c>
      <c r="E86" s="84">
        <v>0.98137550958164144</v>
      </c>
      <c r="F86" s="84">
        <v>1.0815936588130546</v>
      </c>
      <c r="G86" s="84">
        <v>0.95538665440054915</v>
      </c>
      <c r="H86" s="111">
        <v>0.99359839361346913</v>
      </c>
      <c r="I86" s="111">
        <v>1.0890713849020601</v>
      </c>
      <c r="J86" s="84">
        <v>1.1907736823699717</v>
      </c>
      <c r="K86" s="84">
        <v>1.1035641085865895</v>
      </c>
      <c r="L86" s="84">
        <v>1.0977681948525249</v>
      </c>
      <c r="M86" s="84">
        <v>1.1394299562972818</v>
      </c>
      <c r="N86" s="84">
        <v>1.0633478933262421</v>
      </c>
      <c r="O86" s="84">
        <v>0.98432595090919195</v>
      </c>
      <c r="P86" s="85">
        <v>1.0454601434959188</v>
      </c>
      <c r="Q86" s="86">
        <v>0.14152344841232223</v>
      </c>
      <c r="R86" s="84">
        <v>2.0501551226613079</v>
      </c>
      <c r="S86" s="84">
        <v>2.2470687333963641</v>
      </c>
      <c r="T86" s="85">
        <v>2.1486119280288358</v>
      </c>
      <c r="U86" s="86">
        <v>0.1969136107350562</v>
      </c>
      <c r="BC86" s="29">
        <v>2.1518581037502917</v>
      </c>
      <c r="BD86" s="29">
        <v>1.2705837797165769</v>
      </c>
      <c r="BE86" s="29">
        <v>1.2082734307645882</v>
      </c>
      <c r="BF86" s="29">
        <v>1.3391620005704468</v>
      </c>
      <c r="BG86" s="29">
        <v>1.7519775197950831</v>
      </c>
      <c r="BH86" s="29">
        <v>1.5443709669193975</v>
      </c>
      <c r="BI86" s="29">
        <v>0.71675535562292836</v>
      </c>
      <c r="BJ86" s="29">
        <v>2.772907594237056</v>
      </c>
      <c r="BK86" s="29">
        <v>2.8310584744885112</v>
      </c>
      <c r="BL86" s="29">
        <v>2.893220397621838</v>
      </c>
      <c r="BM86" s="29">
        <v>2.8495968505148555</v>
      </c>
      <c r="BN86" s="29">
        <v>2.8938856504380785</v>
      </c>
      <c r="BO86" s="29">
        <v>2.8916109877368719</v>
      </c>
      <c r="BP86" s="29">
        <v>2.8816004674234699</v>
      </c>
      <c r="BQ86" s="29">
        <v>2.8765216046703488</v>
      </c>
      <c r="BR86" s="29">
        <v>2.8137999973404746</v>
      </c>
      <c r="BS86" s="29">
        <v>2.8720554537020782</v>
      </c>
      <c r="BT86" s="29">
        <v>2.9175038624986032</v>
      </c>
      <c r="BU86" s="29">
        <v>2.8630692127883801</v>
      </c>
      <c r="BV86" s="29">
        <v>8.0913876810522506E-2</v>
      </c>
    </row>
    <row r="87" spans="1:74" x14ac:dyDescent="0.25">
      <c r="A87" s="29" t="s">
        <v>332</v>
      </c>
      <c r="B87" s="84">
        <v>0.92867405548963256</v>
      </c>
      <c r="C87" s="84">
        <v>0.85775414293662944</v>
      </c>
      <c r="D87" s="84">
        <v>0.85962096684157641</v>
      </c>
      <c r="E87" s="84">
        <v>0.87811314282052211</v>
      </c>
      <c r="F87" s="84">
        <v>0.87555352843707246</v>
      </c>
      <c r="G87" s="84">
        <v>0.91255316695705646</v>
      </c>
      <c r="H87" s="111">
        <v>0.88677867159944546</v>
      </c>
      <c r="I87" s="111">
        <v>0.95635054732677471</v>
      </c>
      <c r="J87" s="84">
        <v>0.91608158831799658</v>
      </c>
      <c r="K87" s="84">
        <v>0.99350873012556784</v>
      </c>
      <c r="L87" s="84">
        <v>0.87366421115084603</v>
      </c>
      <c r="M87" s="84">
        <v>1</v>
      </c>
      <c r="N87" s="84">
        <v>0.88849280081106641</v>
      </c>
      <c r="O87" s="84">
        <v>1</v>
      </c>
      <c r="P87" s="85">
        <v>0.91622468234387033</v>
      </c>
      <c r="Q87" s="86">
        <v>9.9949900985086576E-2</v>
      </c>
      <c r="R87" s="84">
        <v>0.88275506843188467</v>
      </c>
      <c r="S87" s="84">
        <v>0.84798125888867026</v>
      </c>
      <c r="T87" s="85">
        <v>0.86536816366027747</v>
      </c>
      <c r="U87" s="86">
        <v>3.4773809543214407E-2</v>
      </c>
      <c r="BC87" s="29">
        <v>0.85449648413489077</v>
      </c>
      <c r="BD87" s="29">
        <v>0.95859359306795811</v>
      </c>
      <c r="BE87" s="29">
        <v>0.93473044741162681</v>
      </c>
      <c r="BF87" s="29">
        <v>0.93601496877193313</v>
      </c>
      <c r="BG87" s="29">
        <v>0.93241569157119741</v>
      </c>
      <c r="BH87" s="29">
        <v>0.92325023699152131</v>
      </c>
      <c r="BI87" s="29">
        <v>7.1302008482141896E-2</v>
      </c>
      <c r="BJ87" s="29">
        <v>0.91317139313489537</v>
      </c>
      <c r="BK87" s="29">
        <v>0.9149381482668798</v>
      </c>
      <c r="BL87" s="29">
        <v>0.91285417793057788</v>
      </c>
      <c r="BM87" s="29">
        <v>0.90730261863661144</v>
      </c>
      <c r="BN87" s="29">
        <v>0.90733895142045273</v>
      </c>
      <c r="BO87" s="29">
        <v>0.90556736904264656</v>
      </c>
      <c r="BP87" s="29">
        <v>0.90873044297472194</v>
      </c>
      <c r="BQ87" s="29">
        <v>0.90904787617703675</v>
      </c>
      <c r="BR87" s="29">
        <v>0.91504518543249669</v>
      </c>
      <c r="BS87" s="29">
        <v>0.90750944134854106</v>
      </c>
      <c r="BT87" s="29">
        <v>0.91114449162460953</v>
      </c>
      <c r="BU87" s="29">
        <v>0.91024091781722449</v>
      </c>
      <c r="BV87" s="29">
        <v>6.3658502636948526E-3</v>
      </c>
    </row>
    <row r="88" spans="1:74" x14ac:dyDescent="0.25">
      <c r="A88" s="29" t="s">
        <v>333</v>
      </c>
      <c r="B88" s="84">
        <v>1.4047778081945683</v>
      </c>
      <c r="C88" s="84">
        <v>1.2984844724549802</v>
      </c>
      <c r="D88" s="84">
        <v>1.3821708727537434</v>
      </c>
      <c r="E88" s="84">
        <v>1.3900982964276984</v>
      </c>
      <c r="F88" s="84">
        <v>1.3260311595064493</v>
      </c>
      <c r="G88" s="84">
        <v>1.4326596417469464</v>
      </c>
      <c r="H88" s="111">
        <v>1.3934707354109115</v>
      </c>
      <c r="I88" s="111">
        <v>1.3151693708201115</v>
      </c>
      <c r="J88" s="84">
        <v>1.2155906390395934</v>
      </c>
      <c r="K88" s="84">
        <v>1.2901569931668071</v>
      </c>
      <c r="L88" s="84">
        <v>1.304955021960442</v>
      </c>
      <c r="M88" s="84">
        <v>1.2853535639182001</v>
      </c>
      <c r="N88" s="84">
        <v>1.3020572212173267</v>
      </c>
      <c r="O88" s="84">
        <v>1.4005876198902918</v>
      </c>
      <c r="P88" s="85">
        <v>1.3386831011791478</v>
      </c>
      <c r="Q88" s="86">
        <v>0.11919632736133774</v>
      </c>
      <c r="R88" s="84">
        <v>0.86177303587130893</v>
      </c>
      <c r="S88" s="84">
        <v>0.7850652808724714</v>
      </c>
      <c r="T88" s="85">
        <v>0.82341915837189017</v>
      </c>
      <c r="U88" s="86">
        <v>7.670775499883753E-2</v>
      </c>
      <c r="BC88" s="29">
        <v>0.8327469466701114</v>
      </c>
      <c r="BD88" s="29">
        <v>1.1265665320835012</v>
      </c>
      <c r="BE88" s="29">
        <v>1.1421694367942443</v>
      </c>
      <c r="BF88" s="29">
        <v>1.0608445329367697</v>
      </c>
      <c r="BG88" s="29">
        <v>0.9858976331919127</v>
      </c>
      <c r="BH88" s="29">
        <v>1.0296450163353079</v>
      </c>
      <c r="BI88" s="29">
        <v>0.22576380333523405</v>
      </c>
      <c r="BJ88" s="29">
        <v>0.62636955007682715</v>
      </c>
      <c r="BK88" s="29">
        <v>0.59282147736728774</v>
      </c>
      <c r="BL88" s="29">
        <v>0.56225541853273597</v>
      </c>
      <c r="BM88" s="29">
        <v>0.58658947026731667</v>
      </c>
      <c r="BN88" s="29">
        <v>0.56799452683652163</v>
      </c>
      <c r="BO88" s="29">
        <v>0.55389703970084625</v>
      </c>
      <c r="BP88" s="29">
        <v>0.56098512546402368</v>
      </c>
      <c r="BQ88" s="29">
        <v>0.56837139327777919</v>
      </c>
      <c r="BR88" s="29">
        <v>0.59806964939603269</v>
      </c>
      <c r="BS88" s="29">
        <v>0.55388906999619181</v>
      </c>
      <c r="BT88" s="29">
        <v>0.5351363677630232</v>
      </c>
      <c r="BU88" s="29">
        <v>0.5733071898798715</v>
      </c>
      <c r="BV88" s="29">
        <v>4.8704714083380778E-2</v>
      </c>
    </row>
    <row r="89" spans="1:74" x14ac:dyDescent="0.25">
      <c r="A89" s="29" t="s">
        <v>334</v>
      </c>
      <c r="B89" s="84">
        <v>0.30608682362888973</v>
      </c>
      <c r="C89" s="84">
        <v>0.30913421110333494</v>
      </c>
      <c r="D89" s="84">
        <v>0.31521996732045876</v>
      </c>
      <c r="E89" s="84">
        <v>0.33252676815408666</v>
      </c>
      <c r="F89" s="84">
        <v>0.27519530597079378</v>
      </c>
      <c r="G89" s="84">
        <v>0.3131382646735672</v>
      </c>
      <c r="H89" s="111">
        <v>0.29521394821060154</v>
      </c>
      <c r="I89" s="111">
        <v>0.2664650002548824</v>
      </c>
      <c r="J89" s="84">
        <v>0.25584838397170362</v>
      </c>
      <c r="K89" s="84">
        <v>0.31347251402913656</v>
      </c>
      <c r="L89" s="84">
        <v>0.32030396032081965</v>
      </c>
      <c r="M89" s="84">
        <v>0.26720837498715433</v>
      </c>
      <c r="N89" s="84">
        <v>0.28615535358076105</v>
      </c>
      <c r="O89" s="84">
        <v>0.30131282672825066</v>
      </c>
      <c r="P89" s="85">
        <v>0.29694869306674582</v>
      </c>
      <c r="Q89" s="86">
        <v>4.4807451710157147E-2</v>
      </c>
      <c r="R89" s="84">
        <v>0.11651635490444123</v>
      </c>
      <c r="S89" s="84">
        <v>0.11975822229060884</v>
      </c>
      <c r="T89" s="85">
        <v>0.11813728859752504</v>
      </c>
      <c r="U89" s="86">
        <v>3.2418673861676073E-3</v>
      </c>
      <c r="BC89" s="29">
        <v>0.126802488607902</v>
      </c>
      <c r="BD89" s="29">
        <v>0.10204030837657485</v>
      </c>
      <c r="BE89" s="29">
        <v>0.11226214026481141</v>
      </c>
      <c r="BF89" s="29">
        <v>7.9400540565911282E-2</v>
      </c>
      <c r="BG89" s="29">
        <v>6.842540816489473E-2</v>
      </c>
      <c r="BH89" s="29">
        <v>9.7786177196018856E-2</v>
      </c>
      <c r="BI89" s="29">
        <v>4.2611583957559547E-2</v>
      </c>
      <c r="BJ89" s="29">
        <v>0.42870952471841639</v>
      </c>
      <c r="BK89" s="29">
        <v>0.44328789123948598</v>
      </c>
      <c r="BL89" s="29">
        <v>0.38907408530140608</v>
      </c>
      <c r="BM89" s="29">
        <v>0.40883264333054603</v>
      </c>
      <c r="BN89" s="29">
        <v>0.38071899130570663</v>
      </c>
      <c r="BO89" s="29">
        <v>0.39328265523684558</v>
      </c>
      <c r="BP89" s="29">
        <v>0.40722919272355018</v>
      </c>
      <c r="BQ89" s="29">
        <v>0.40408389348363849</v>
      </c>
      <c r="BR89" s="29">
        <v>0.41173100462900902</v>
      </c>
      <c r="BS89" s="29">
        <v>0.40643805455993953</v>
      </c>
      <c r="BT89" s="29">
        <v>0.39194962319333992</v>
      </c>
      <c r="BU89" s="29">
        <v>0.40593977815653487</v>
      </c>
      <c r="BV89" s="29">
        <v>3.4309139735885424E-2</v>
      </c>
    </row>
    <row r="91" spans="1:74" s="29" customFormat="1" ht="12.75" x14ac:dyDescent="0.2">
      <c r="A91" s="29" t="s">
        <v>296</v>
      </c>
    </row>
    <row r="92" spans="1:74" x14ac:dyDescent="0.25">
      <c r="A92" s="29" t="s">
        <v>343</v>
      </c>
      <c r="B92" s="29" t="s">
        <v>335</v>
      </c>
      <c r="C92" s="29" t="s">
        <v>335</v>
      </c>
      <c r="D92" s="29" t="s">
        <v>335</v>
      </c>
      <c r="E92" s="29" t="s">
        <v>335</v>
      </c>
      <c r="F92" s="29" t="s">
        <v>335</v>
      </c>
      <c r="G92" s="29" t="s">
        <v>335</v>
      </c>
      <c r="H92" s="29" t="s">
        <v>335</v>
      </c>
      <c r="I92" s="29" t="s">
        <v>335</v>
      </c>
      <c r="J92" s="29" t="s">
        <v>335</v>
      </c>
      <c r="K92" s="29" t="s">
        <v>335</v>
      </c>
      <c r="L92" s="29" t="s">
        <v>335</v>
      </c>
      <c r="M92" s="29" t="s">
        <v>335</v>
      </c>
      <c r="N92" s="83" t="s">
        <v>335</v>
      </c>
      <c r="O92" s="81" t="s">
        <v>335</v>
      </c>
      <c r="P92" s="29" t="s">
        <v>299</v>
      </c>
    </row>
    <row r="93" spans="1:74" x14ac:dyDescent="0.25">
      <c r="A93" s="29" t="s">
        <v>266</v>
      </c>
      <c r="B93" s="29" t="s">
        <v>405</v>
      </c>
      <c r="C93" s="29" t="s">
        <v>405</v>
      </c>
      <c r="D93" s="29" t="s">
        <v>405</v>
      </c>
      <c r="E93" s="29" t="s">
        <v>405</v>
      </c>
      <c r="F93" s="29" t="s">
        <v>405</v>
      </c>
      <c r="G93" s="29" t="s">
        <v>405</v>
      </c>
      <c r="H93" s="29" t="s">
        <v>405</v>
      </c>
      <c r="I93" s="29" t="s">
        <v>405</v>
      </c>
      <c r="J93" s="29" t="s">
        <v>405</v>
      </c>
      <c r="K93" s="29" t="s">
        <v>405</v>
      </c>
      <c r="L93" s="29" t="s">
        <v>405</v>
      </c>
      <c r="M93" s="29" t="s">
        <v>405</v>
      </c>
      <c r="N93" s="83"/>
      <c r="O93" s="81"/>
      <c r="P93" s="29" t="s">
        <v>406</v>
      </c>
    </row>
    <row r="94" spans="1:74" x14ac:dyDescent="0.25">
      <c r="A94" s="29" t="s">
        <v>253</v>
      </c>
      <c r="B94" s="29" t="s">
        <v>307</v>
      </c>
      <c r="C94" s="29" t="s">
        <v>308</v>
      </c>
      <c r="D94" s="29" t="s">
        <v>309</v>
      </c>
      <c r="E94" s="29" t="s">
        <v>310</v>
      </c>
      <c r="F94" s="29" t="s">
        <v>311</v>
      </c>
      <c r="G94" s="29" t="s">
        <v>312</v>
      </c>
      <c r="H94" s="29" t="s">
        <v>313</v>
      </c>
      <c r="I94" s="29" t="s">
        <v>314</v>
      </c>
      <c r="J94" s="29" t="s">
        <v>315</v>
      </c>
      <c r="K94" s="29" t="s">
        <v>226</v>
      </c>
      <c r="L94" s="29" t="s">
        <v>227</v>
      </c>
      <c r="M94" s="29" t="s">
        <v>228</v>
      </c>
      <c r="N94" s="83" t="s">
        <v>252</v>
      </c>
      <c r="O94" s="81" t="s">
        <v>256</v>
      </c>
      <c r="P94" s="29" t="s">
        <v>306</v>
      </c>
    </row>
    <row r="95" spans="1:74" x14ac:dyDescent="0.25">
      <c r="A95" s="90" t="s">
        <v>255</v>
      </c>
      <c r="B95" s="90"/>
      <c r="C95" s="90"/>
      <c r="D95" s="90"/>
      <c r="E95" s="90"/>
      <c r="F95" s="90"/>
      <c r="G95" s="90"/>
      <c r="H95" s="90"/>
      <c r="I95" s="90"/>
      <c r="J95" s="90"/>
      <c r="K95" s="90"/>
      <c r="L95" s="90"/>
      <c r="M95" s="90"/>
      <c r="N95" s="91"/>
      <c r="O95" s="92"/>
      <c r="P95" s="90"/>
    </row>
    <row r="96" spans="1:74" x14ac:dyDescent="0.25">
      <c r="A96" s="29" t="s">
        <v>257</v>
      </c>
      <c r="B96" s="87">
        <v>37.012999999999998</v>
      </c>
      <c r="C96" s="87">
        <v>37.413600000000002</v>
      </c>
      <c r="D96" s="87">
        <v>38.520800000000001</v>
      </c>
      <c r="E96" s="87">
        <v>37.951000000000001</v>
      </c>
      <c r="F96" s="87">
        <v>38.690899999999999</v>
      </c>
      <c r="G96" s="87">
        <v>36.912999999999997</v>
      </c>
      <c r="H96" s="87">
        <v>37.0929</v>
      </c>
      <c r="I96" s="87">
        <v>37.137099999999997</v>
      </c>
      <c r="J96" s="87">
        <v>36.977400000000003</v>
      </c>
      <c r="K96" s="87">
        <v>37.342500000000001</v>
      </c>
      <c r="L96" s="87">
        <v>38.113799999999998</v>
      </c>
      <c r="M96" s="87">
        <v>36.716799999999999</v>
      </c>
      <c r="N96" s="88">
        <v>37.191122222222219</v>
      </c>
      <c r="O96" s="89">
        <v>0.41</v>
      </c>
      <c r="P96" s="87">
        <v>36.459699999999998</v>
      </c>
    </row>
    <row r="97" spans="1:16" x14ac:dyDescent="0.25">
      <c r="A97" s="29" t="s">
        <v>259</v>
      </c>
      <c r="B97" s="87">
        <v>38.219200000000001</v>
      </c>
      <c r="C97" s="87">
        <v>38.764699999999998</v>
      </c>
      <c r="D97" s="87">
        <v>39.161700000000003</v>
      </c>
      <c r="E97" s="87">
        <v>40.211100000000002</v>
      </c>
      <c r="F97" s="87">
        <v>39.295299999999997</v>
      </c>
      <c r="G97" s="87">
        <v>38.525500000000001</v>
      </c>
      <c r="H97" s="87">
        <v>38.731000000000002</v>
      </c>
      <c r="I97" s="87">
        <v>39.032200000000003</v>
      </c>
      <c r="J97" s="87">
        <v>38.858899999999998</v>
      </c>
      <c r="K97" s="87">
        <v>38.460599999999999</v>
      </c>
      <c r="L97" s="87">
        <v>39.209200000000003</v>
      </c>
      <c r="M97" s="87">
        <v>37.551699999999997</v>
      </c>
      <c r="N97" s="88">
        <v>38.594777777777779</v>
      </c>
      <c r="O97" s="89">
        <v>0.49</v>
      </c>
      <c r="P97" s="87">
        <v>34.317</v>
      </c>
    </row>
    <row r="98" spans="1:16" x14ac:dyDescent="0.25">
      <c r="A98" s="29" t="s">
        <v>258</v>
      </c>
      <c r="B98" s="87">
        <v>0.34610000000000002</v>
      </c>
      <c r="C98" s="87">
        <v>0.255</v>
      </c>
      <c r="D98" s="87">
        <v>1.7500000000000002E-2</v>
      </c>
      <c r="E98" s="87">
        <v>0</v>
      </c>
      <c r="F98" s="87">
        <v>1.2800000000000001E-2</v>
      </c>
      <c r="G98" s="87">
        <v>0.3135</v>
      </c>
      <c r="H98" s="87">
        <v>0.2505</v>
      </c>
      <c r="I98" s="87">
        <v>0.20599999999999999</v>
      </c>
      <c r="J98" s="87">
        <v>0.30859999999999999</v>
      </c>
      <c r="K98" s="87">
        <v>0.25800000000000001</v>
      </c>
      <c r="L98" s="87">
        <v>0.23069999999999999</v>
      </c>
      <c r="M98" s="87">
        <v>0.48010000000000003</v>
      </c>
      <c r="N98" s="88">
        <v>0.2942777777777778</v>
      </c>
      <c r="O98" s="89">
        <v>0.08</v>
      </c>
      <c r="P98" s="87">
        <v>0.63719999999999999</v>
      </c>
    </row>
    <row r="99" spans="1:16" x14ac:dyDescent="0.25">
      <c r="A99" s="29" t="s">
        <v>235</v>
      </c>
      <c r="B99" s="87">
        <v>3.2667999999999999</v>
      </c>
      <c r="C99" s="87">
        <v>1.9375</v>
      </c>
      <c r="D99" s="87">
        <v>0.1862</v>
      </c>
      <c r="E99" s="87">
        <v>0.19289999999999999</v>
      </c>
      <c r="F99" s="87">
        <v>0.2873</v>
      </c>
      <c r="G99" s="87">
        <v>3.0186000000000002</v>
      </c>
      <c r="H99" s="87">
        <v>2.2305000000000001</v>
      </c>
      <c r="I99" s="87">
        <v>2.0125000000000002</v>
      </c>
      <c r="J99" s="87">
        <v>2.8241999999999998</v>
      </c>
      <c r="K99" s="87">
        <v>2.9704000000000002</v>
      </c>
      <c r="L99" s="87">
        <v>2.0026999999999999</v>
      </c>
      <c r="M99" s="87">
        <v>3.9342999999999999</v>
      </c>
      <c r="N99" s="88">
        <v>2.6886111111111108</v>
      </c>
      <c r="O99" s="89">
        <v>0.69</v>
      </c>
      <c r="P99" s="87">
        <v>8.1361000000000008</v>
      </c>
    </row>
    <row r="100" spans="1:16" x14ac:dyDescent="0.25">
      <c r="A100" s="29" t="s">
        <v>338</v>
      </c>
      <c r="B100" s="87">
        <v>0</v>
      </c>
      <c r="C100" s="87">
        <v>0</v>
      </c>
      <c r="D100" s="87">
        <v>0</v>
      </c>
      <c r="E100" s="87">
        <v>0</v>
      </c>
      <c r="F100" s="87">
        <v>0</v>
      </c>
      <c r="G100" s="87">
        <v>0</v>
      </c>
      <c r="H100" s="87">
        <v>0</v>
      </c>
      <c r="I100" s="87">
        <v>0</v>
      </c>
      <c r="J100" s="87">
        <v>0</v>
      </c>
      <c r="K100" s="87">
        <v>0</v>
      </c>
      <c r="L100" s="87">
        <v>0</v>
      </c>
      <c r="M100" s="87">
        <v>0</v>
      </c>
      <c r="N100" s="88">
        <v>0</v>
      </c>
      <c r="O100" s="89">
        <v>0</v>
      </c>
      <c r="P100" s="87">
        <v>0</v>
      </c>
    </row>
    <row r="101" spans="1:16" x14ac:dyDescent="0.25">
      <c r="A101" s="29" t="s">
        <v>106</v>
      </c>
      <c r="B101" s="87">
        <v>0.1326</v>
      </c>
      <c r="C101" s="87">
        <v>6.25E-2</v>
      </c>
      <c r="D101" s="87">
        <v>0</v>
      </c>
      <c r="E101" s="87">
        <v>0</v>
      </c>
      <c r="F101" s="87">
        <v>0</v>
      </c>
      <c r="G101" s="87">
        <v>9.1200000000000003E-2</v>
      </c>
      <c r="H101" s="87">
        <v>9.1300000000000006E-2</v>
      </c>
      <c r="I101" s="87">
        <v>7.0300000000000001E-2</v>
      </c>
      <c r="J101" s="87">
        <v>0.1119</v>
      </c>
      <c r="K101" s="87">
        <v>0.125</v>
      </c>
      <c r="L101" s="87">
        <v>8.9599999999999999E-2</v>
      </c>
      <c r="M101" s="87">
        <v>0.16289999999999999</v>
      </c>
      <c r="N101" s="88">
        <v>0.10414444444444444</v>
      </c>
      <c r="O101" s="89">
        <v>0.03</v>
      </c>
      <c r="P101" s="87">
        <v>1.1146</v>
      </c>
    </row>
    <row r="102" spans="1:16" x14ac:dyDescent="0.25">
      <c r="A102" s="29" t="s">
        <v>105</v>
      </c>
      <c r="B102" s="87">
        <v>0.92</v>
      </c>
      <c r="C102" s="87">
        <v>1.1194</v>
      </c>
      <c r="D102" s="87">
        <v>3.0101</v>
      </c>
      <c r="E102" s="87">
        <v>2.6339999999999999</v>
      </c>
      <c r="F102" s="87">
        <v>2.8105000000000002</v>
      </c>
      <c r="G102" s="87">
        <v>0.90629999999999999</v>
      </c>
      <c r="H102" s="87">
        <v>0.83289999999999997</v>
      </c>
      <c r="I102" s="87">
        <v>0.88580000000000003</v>
      </c>
      <c r="J102" s="87">
        <v>0.85019999999999996</v>
      </c>
      <c r="K102" s="87">
        <v>0.82879999999999998</v>
      </c>
      <c r="L102" s="87">
        <v>1.0135000000000001</v>
      </c>
      <c r="M102" s="87">
        <v>1.0666</v>
      </c>
      <c r="N102" s="88">
        <v>0.93594444444444436</v>
      </c>
      <c r="O102" s="89">
        <v>0.11</v>
      </c>
      <c r="P102" s="87">
        <v>0.94689999999999996</v>
      </c>
    </row>
    <row r="103" spans="1:16" x14ac:dyDescent="0.25">
      <c r="A103" s="29" t="s">
        <v>260</v>
      </c>
      <c r="B103" s="87">
        <v>1.6079000000000001</v>
      </c>
      <c r="C103" s="87">
        <v>1.7603</v>
      </c>
      <c r="D103" s="87">
        <v>2.1537999999999999</v>
      </c>
      <c r="E103" s="87">
        <v>2.2250000000000001</v>
      </c>
      <c r="F103" s="87">
        <v>2.1379000000000001</v>
      </c>
      <c r="G103" s="87">
        <v>1.5798000000000001</v>
      </c>
      <c r="H103" s="87">
        <v>1.4622999999999999</v>
      </c>
      <c r="I103" s="87">
        <v>1.4732000000000001</v>
      </c>
      <c r="J103" s="87">
        <v>1.5472999999999999</v>
      </c>
      <c r="K103" s="87">
        <v>1.6983999999999999</v>
      </c>
      <c r="L103" s="87">
        <v>1.7369000000000001</v>
      </c>
      <c r="M103" s="87">
        <v>1.7562</v>
      </c>
      <c r="N103" s="88">
        <v>1.6247</v>
      </c>
      <c r="O103" s="89">
        <v>0.12</v>
      </c>
      <c r="P103" s="87">
        <v>2.0045000000000002</v>
      </c>
    </row>
    <row r="104" spans="1:16" x14ac:dyDescent="0.25">
      <c r="A104" s="29" t="s">
        <v>339</v>
      </c>
      <c r="B104" s="87">
        <v>10.939</v>
      </c>
      <c r="C104" s="87">
        <v>11</v>
      </c>
      <c r="D104" s="87">
        <v>11.188000000000001</v>
      </c>
      <c r="E104" s="87">
        <v>11.15</v>
      </c>
      <c r="F104" s="87">
        <v>11.215</v>
      </c>
      <c r="G104" s="87">
        <v>10.95</v>
      </c>
      <c r="H104" s="87">
        <v>10.97</v>
      </c>
      <c r="I104" s="87">
        <v>10.989000000000001</v>
      </c>
      <c r="J104" s="87">
        <v>10.994999999999999</v>
      </c>
      <c r="K104" s="87">
        <v>10.999000000000001</v>
      </c>
      <c r="L104" s="87">
        <v>11.145</v>
      </c>
      <c r="M104" s="87">
        <v>10.851000000000001</v>
      </c>
      <c r="N104" s="88">
        <v>10.981999999999999</v>
      </c>
      <c r="O104" s="89">
        <v>0.08</v>
      </c>
      <c r="P104" s="87">
        <v>10.653</v>
      </c>
    </row>
    <row r="105" spans="1:16" x14ac:dyDescent="0.25">
      <c r="A105" s="29" t="s">
        <v>108</v>
      </c>
      <c r="B105" s="87">
        <v>2.2877999999999998</v>
      </c>
      <c r="C105" s="87">
        <v>1.9547000000000001</v>
      </c>
      <c r="D105" s="87">
        <v>0.70579999999999998</v>
      </c>
      <c r="E105" s="87">
        <v>0.44490000000000002</v>
      </c>
      <c r="F105" s="87">
        <v>0.68799999999999994</v>
      </c>
      <c r="G105" s="87">
        <v>2.4533</v>
      </c>
      <c r="H105" s="87">
        <v>2.6901000000000002</v>
      </c>
      <c r="I105" s="87">
        <v>2.605</v>
      </c>
      <c r="J105" s="87">
        <v>2.6086</v>
      </c>
      <c r="K105" s="87">
        <v>2.2919999999999998</v>
      </c>
      <c r="L105" s="87">
        <v>1.8502000000000001</v>
      </c>
      <c r="M105" s="87">
        <v>1.9394</v>
      </c>
      <c r="N105" s="88">
        <v>2.2979000000000003</v>
      </c>
      <c r="O105" s="89">
        <v>0.32</v>
      </c>
      <c r="P105" s="87">
        <v>1.1581999999999999</v>
      </c>
    </row>
    <row r="106" spans="1:16" x14ac:dyDescent="0.25">
      <c r="A106" s="29" t="s">
        <v>340</v>
      </c>
      <c r="B106" s="87">
        <v>2.1560000000000001</v>
      </c>
      <c r="C106" s="87">
        <v>2.3730000000000002</v>
      </c>
      <c r="D106" s="87">
        <v>2.89</v>
      </c>
      <c r="E106" s="87">
        <v>2.5299999999999998</v>
      </c>
      <c r="F106" s="87">
        <v>2.8660000000000001</v>
      </c>
      <c r="G106" s="87">
        <v>2.1459999999999999</v>
      </c>
      <c r="H106" s="87">
        <v>2.278</v>
      </c>
      <c r="I106" s="87">
        <v>2.2679999999999998</v>
      </c>
      <c r="J106" s="87">
        <v>2.141</v>
      </c>
      <c r="K106" s="87">
        <v>2.2269999999999999</v>
      </c>
      <c r="L106" s="87">
        <v>2.41</v>
      </c>
      <c r="M106" s="87">
        <v>2.0910000000000002</v>
      </c>
      <c r="N106" s="88">
        <v>2.2322222222222226</v>
      </c>
      <c r="O106" s="89">
        <v>0.11</v>
      </c>
      <c r="P106" s="87">
        <v>1.554</v>
      </c>
    </row>
    <row r="107" spans="1:16" x14ac:dyDescent="0.25">
      <c r="A107" s="29" t="s">
        <v>265</v>
      </c>
      <c r="B107" s="87">
        <v>3.1219999999999999</v>
      </c>
      <c r="C107" s="87">
        <v>3.1659999999999999</v>
      </c>
      <c r="D107" s="87">
        <v>3.2989999999999999</v>
      </c>
      <c r="E107" s="87">
        <v>3.2490000000000001</v>
      </c>
      <c r="F107" s="87">
        <v>3.2639999999999998</v>
      </c>
      <c r="G107" s="87">
        <v>3.0760000000000001</v>
      </c>
      <c r="H107" s="87">
        <v>3.157</v>
      </c>
      <c r="I107" s="87">
        <v>3.1560000000000001</v>
      </c>
      <c r="J107" s="87">
        <v>3.1080000000000001</v>
      </c>
      <c r="K107" s="87">
        <v>3.1560000000000001</v>
      </c>
      <c r="L107" s="87">
        <v>3.294</v>
      </c>
      <c r="M107" s="87">
        <v>3.1179999999999999</v>
      </c>
      <c r="N107" s="88">
        <v>3.1503333333333332</v>
      </c>
      <c r="O107" s="89">
        <v>0.06</v>
      </c>
      <c r="P107" s="87">
        <v>3.21</v>
      </c>
    </row>
    <row r="108" spans="1:16" x14ac:dyDescent="0.25">
      <c r="A108" s="29" t="s">
        <v>261</v>
      </c>
      <c r="B108" s="87">
        <v>1.8200000000000001E-2</v>
      </c>
      <c r="C108" s="87">
        <v>1.7399999999999999E-2</v>
      </c>
      <c r="D108" s="87">
        <v>3.4000000000000002E-2</v>
      </c>
      <c r="E108" s="87">
        <v>3.95E-2</v>
      </c>
      <c r="F108" s="87">
        <v>3.9899999999999998E-2</v>
      </c>
      <c r="G108" s="87">
        <v>2.23E-2</v>
      </c>
      <c r="H108" s="87">
        <v>1.32E-2</v>
      </c>
      <c r="I108" s="87">
        <v>2.5000000000000001E-3</v>
      </c>
      <c r="J108" s="87">
        <v>2.1899999999999999E-2</v>
      </c>
      <c r="K108" s="87">
        <v>1.2E-2</v>
      </c>
      <c r="L108" s="87">
        <v>1.7399999999999999E-2</v>
      </c>
      <c r="M108" s="87">
        <v>2.35E-2</v>
      </c>
      <c r="N108" s="88">
        <v>1.648888888888889E-2</v>
      </c>
      <c r="O108" s="89">
        <v>0.01</v>
      </c>
      <c r="P108" s="87">
        <v>2.58E-2</v>
      </c>
    </row>
    <row r="109" spans="1:16" x14ac:dyDescent="0.25">
      <c r="A109" s="29" t="s">
        <v>236</v>
      </c>
      <c r="B109" s="87">
        <v>1.3743000000000001</v>
      </c>
      <c r="C109" s="87">
        <v>1.3241000000000001</v>
      </c>
      <c r="D109" s="87">
        <v>1.1820999999999999</v>
      </c>
      <c r="E109" s="87">
        <v>1.2598</v>
      </c>
      <c r="F109" s="87">
        <v>1.2775000000000001</v>
      </c>
      <c r="G109" s="87">
        <v>1.48</v>
      </c>
      <c r="H109" s="87">
        <v>1.3240000000000001</v>
      </c>
      <c r="I109" s="87">
        <v>1.3411</v>
      </c>
      <c r="J109" s="87">
        <v>1.4459</v>
      </c>
      <c r="K109" s="87">
        <v>1.3467</v>
      </c>
      <c r="L109" s="87">
        <v>1.1615</v>
      </c>
      <c r="M109" s="87">
        <v>1.3205</v>
      </c>
      <c r="N109" s="88">
        <v>1.3464555555555557</v>
      </c>
      <c r="O109" s="89">
        <v>0.09</v>
      </c>
      <c r="P109" s="87">
        <v>0.98070000000000002</v>
      </c>
    </row>
    <row r="110" spans="1:16" x14ac:dyDescent="0.25">
      <c r="A110" s="29" t="s">
        <v>326</v>
      </c>
      <c r="B110" s="87">
        <v>-0.57864901499999999</v>
      </c>
      <c r="C110" s="87">
        <v>-0.55751230500000004</v>
      </c>
      <c r="D110" s="87">
        <v>-0.49772320499999995</v>
      </c>
      <c r="E110" s="87">
        <v>-0.53043878999999994</v>
      </c>
      <c r="F110" s="87">
        <v>-0.53789137500000006</v>
      </c>
      <c r="G110" s="87">
        <v>-0.62315399999999999</v>
      </c>
      <c r="H110" s="87">
        <v>-0.55747020000000003</v>
      </c>
      <c r="I110" s="87">
        <v>-0.56467015499999995</v>
      </c>
      <c r="J110" s="87">
        <v>-0.60879619499999993</v>
      </c>
      <c r="K110" s="87">
        <v>-0.56702803499999999</v>
      </c>
      <c r="L110" s="87">
        <v>-0.48904957499999996</v>
      </c>
      <c r="M110" s="87">
        <v>-0.55599652499999996</v>
      </c>
      <c r="N110" s="88">
        <v>-0.5669251116666667</v>
      </c>
      <c r="O110" s="89"/>
      <c r="P110" s="87">
        <v>-0.41292373500000001</v>
      </c>
    </row>
    <row r="111" spans="1:16" x14ac:dyDescent="0.25">
      <c r="A111" s="29" t="s">
        <v>115</v>
      </c>
      <c r="B111" s="87">
        <v>100.82425098500002</v>
      </c>
      <c r="C111" s="87">
        <v>100.590687695</v>
      </c>
      <c r="D111" s="87">
        <v>101.85127679500002</v>
      </c>
      <c r="E111" s="87">
        <v>101.35676121</v>
      </c>
      <c r="F111" s="87">
        <v>102.04720862500001</v>
      </c>
      <c r="G111" s="87">
        <v>100.85234600000003</v>
      </c>
      <c r="H111" s="87">
        <v>100.56622980000002</v>
      </c>
      <c r="I111" s="87">
        <v>100.61402984500002</v>
      </c>
      <c r="J111" s="87">
        <v>101.19010380500001</v>
      </c>
      <c r="K111" s="87">
        <v>101.149371965</v>
      </c>
      <c r="L111" s="87">
        <v>101.78545042500001</v>
      </c>
      <c r="M111" s="87">
        <v>100.45600347499996</v>
      </c>
      <c r="N111" s="88">
        <v>100.89205266611113</v>
      </c>
      <c r="O111" s="89"/>
      <c r="P111" s="87">
        <v>100.784776265</v>
      </c>
    </row>
    <row r="112" spans="1:16" x14ac:dyDescent="0.25">
      <c r="A112" s="90" t="s">
        <v>344</v>
      </c>
      <c r="B112" s="90"/>
      <c r="C112" s="90"/>
      <c r="D112" s="90"/>
      <c r="E112" s="90"/>
      <c r="F112" s="90"/>
      <c r="G112" s="90"/>
      <c r="H112" s="90"/>
      <c r="I112" s="90"/>
      <c r="J112" s="90"/>
      <c r="K112" s="90"/>
      <c r="L112" s="90"/>
      <c r="M112" s="90"/>
      <c r="N112" s="91"/>
      <c r="O112" s="92"/>
      <c r="P112" s="90"/>
    </row>
    <row r="113" spans="1:16" x14ac:dyDescent="0.25">
      <c r="A113" s="29" t="s">
        <v>238</v>
      </c>
      <c r="B113" s="84">
        <v>5.8817566848087957</v>
      </c>
      <c r="C113" s="84">
        <v>5.914091005067764</v>
      </c>
      <c r="D113" s="84">
        <v>5.985283044175854</v>
      </c>
      <c r="E113" s="84">
        <v>5.9174178234997967</v>
      </c>
      <c r="F113" s="84">
        <v>5.9963899200245736</v>
      </c>
      <c r="G113" s="84">
        <v>5.8602685008409745</v>
      </c>
      <c r="H113" s="84">
        <v>5.877332412094872</v>
      </c>
      <c r="I113" s="84">
        <v>5.8738139004172973</v>
      </c>
      <c r="J113" s="84">
        <v>5.8457800863231535</v>
      </c>
      <c r="K113" s="84">
        <v>5.9016590634426738</v>
      </c>
      <c r="L113" s="84">
        <v>5.9447534219952081</v>
      </c>
      <c r="M113" s="84">
        <v>5.8806999290682596</v>
      </c>
      <c r="N113" s="85">
        <v>5.8866838893398885</v>
      </c>
      <c r="O113" s="86">
        <v>5.5902860877191325E-2</v>
      </c>
      <c r="P113" s="84">
        <v>5.9496498460589295</v>
      </c>
    </row>
    <row r="114" spans="1:16" x14ac:dyDescent="0.25">
      <c r="A114" s="29" t="s">
        <v>327</v>
      </c>
      <c r="B114" s="84">
        <v>7.156835267940485</v>
      </c>
      <c r="C114" s="84">
        <v>7.2207380950422921</v>
      </c>
      <c r="D114" s="84">
        <v>7.170304389208459</v>
      </c>
      <c r="E114" s="84">
        <v>7.3882507486053868</v>
      </c>
      <c r="F114" s="84">
        <v>7.1764275263984389</v>
      </c>
      <c r="G114" s="84">
        <v>7.2073085854298542</v>
      </c>
      <c r="H114" s="84">
        <v>7.2316073442386433</v>
      </c>
      <c r="I114" s="84">
        <v>7.2748138886887297</v>
      </c>
      <c r="J114" s="84">
        <v>7.2390781669194544</v>
      </c>
      <c r="K114" s="84">
        <v>7.1626452749096323</v>
      </c>
      <c r="L114" s="84">
        <v>7.2065306390354413</v>
      </c>
      <c r="M114" s="84">
        <v>7.0872941749385205</v>
      </c>
      <c r="N114" s="85">
        <v>7.1985390485714493</v>
      </c>
      <c r="O114" s="86">
        <v>0.10454417823200246</v>
      </c>
      <c r="P114" s="84">
        <v>6.5989417094462857</v>
      </c>
    </row>
    <row r="115" spans="1:16" x14ac:dyDescent="0.25">
      <c r="A115" s="29" t="s">
        <v>239</v>
      </c>
      <c r="B115" s="84">
        <v>4.1366257839136403E-2</v>
      </c>
      <c r="C115" s="84">
        <v>3.0317302185597715E-2</v>
      </c>
      <c r="D115" s="84">
        <v>2.0451224283019923E-3</v>
      </c>
      <c r="E115" s="84">
        <v>0</v>
      </c>
      <c r="F115" s="84">
        <v>1.4920482609166415E-3</v>
      </c>
      <c r="G115" s="84">
        <v>3.7434116266243642E-2</v>
      </c>
      <c r="H115" s="84">
        <v>2.9853074425242456E-2</v>
      </c>
      <c r="I115" s="84">
        <v>2.4505935367502125E-2</v>
      </c>
      <c r="J115" s="84">
        <v>3.6693901581198944E-2</v>
      </c>
      <c r="K115" s="84">
        <v>3.0667777305364234E-2</v>
      </c>
      <c r="L115" s="84">
        <v>2.7063942193513581E-2</v>
      </c>
      <c r="M115" s="84">
        <v>5.7834604415425629E-2</v>
      </c>
      <c r="N115" s="85">
        <v>3.5081879064358307E-2</v>
      </c>
      <c r="O115" s="86">
        <v>1.8985085910378903E-2</v>
      </c>
      <c r="P115" s="84">
        <v>7.8207058399937135E-2</v>
      </c>
    </row>
    <row r="116" spans="1:16" ht="16.5" x14ac:dyDescent="0.25">
      <c r="A116" s="29" t="s">
        <v>342</v>
      </c>
      <c r="B116" s="84">
        <v>0.43408868534615647</v>
      </c>
      <c r="C116" s="84">
        <v>0.25609633719538222</v>
      </c>
      <c r="D116" s="84">
        <v>2.4192025033461375E-2</v>
      </c>
      <c r="E116" s="84">
        <v>2.5150370704193171E-2</v>
      </c>
      <c r="F116" s="84">
        <v>3.7232295334317073E-2</v>
      </c>
      <c r="G116" s="84">
        <v>0.40072541852318561</v>
      </c>
      <c r="H116" s="84">
        <v>0.29552542105987628</v>
      </c>
      <c r="I116" s="84">
        <v>0.2661651776406207</v>
      </c>
      <c r="J116" s="84">
        <v>0.37334015416236704</v>
      </c>
      <c r="K116" s="84">
        <v>0.39254442603525713</v>
      </c>
      <c r="L116" s="84">
        <v>0.26119847932676882</v>
      </c>
      <c r="M116" s="84">
        <v>0.52690803339743009</v>
      </c>
      <c r="N116" s="85">
        <v>0.35628801474300492</v>
      </c>
      <c r="O116" s="86">
        <v>0.17592767622481945</v>
      </c>
      <c r="P116" s="84">
        <v>1.1101911104225681</v>
      </c>
    </row>
    <row r="117" spans="1:16" ht="16.5" x14ac:dyDescent="0.25">
      <c r="A117" s="29" t="s">
        <v>341</v>
      </c>
      <c r="B117" s="84">
        <v>0</v>
      </c>
      <c r="C117" s="84">
        <v>0</v>
      </c>
      <c r="D117" s="84">
        <v>0</v>
      </c>
      <c r="E117" s="84">
        <v>0</v>
      </c>
      <c r="F117" s="84">
        <v>0</v>
      </c>
      <c r="G117" s="84">
        <v>0</v>
      </c>
      <c r="H117" s="84">
        <v>0</v>
      </c>
      <c r="I117" s="84">
        <v>0</v>
      </c>
      <c r="J117" s="84">
        <v>0</v>
      </c>
      <c r="K117" s="84">
        <v>0</v>
      </c>
      <c r="L117" s="84">
        <v>0</v>
      </c>
      <c r="M117" s="84">
        <v>0</v>
      </c>
      <c r="N117" s="85">
        <v>0</v>
      </c>
      <c r="O117" s="86">
        <v>0</v>
      </c>
      <c r="P117" s="84">
        <v>0</v>
      </c>
    </row>
    <row r="118" spans="1:16" x14ac:dyDescent="0.25">
      <c r="A118" s="29" t="s">
        <v>244</v>
      </c>
      <c r="B118" s="84">
        <v>3.1413850273685769E-2</v>
      </c>
      <c r="C118" s="84">
        <v>1.4728665514678791E-2</v>
      </c>
      <c r="D118" s="84">
        <v>0</v>
      </c>
      <c r="E118" s="84">
        <v>0</v>
      </c>
      <c r="F118" s="84">
        <v>0</v>
      </c>
      <c r="G118" s="84">
        <v>2.1585290014690131E-2</v>
      </c>
      <c r="H118" s="84">
        <v>2.15667707085648E-2</v>
      </c>
      <c r="I118" s="84">
        <v>1.6576483224851446E-2</v>
      </c>
      <c r="J118" s="84">
        <v>2.637309302432507E-2</v>
      </c>
      <c r="K118" s="84">
        <v>2.9451377882361154E-2</v>
      </c>
      <c r="L118" s="84">
        <v>2.0834567159033809E-2</v>
      </c>
      <c r="M118" s="84">
        <v>3.8896467180106399E-2</v>
      </c>
      <c r="N118" s="85">
        <v>2.460295166469971E-2</v>
      </c>
      <c r="O118" s="86">
        <v>1.4480403368775107E-2</v>
      </c>
      <c r="P118" s="84">
        <v>0.27115788183610701</v>
      </c>
    </row>
    <row r="119" spans="1:16" x14ac:dyDescent="0.25">
      <c r="A119" s="29" t="s">
        <v>243</v>
      </c>
      <c r="B119" s="84">
        <v>0.12381673131747875</v>
      </c>
      <c r="C119" s="84">
        <v>0.14985890217950876</v>
      </c>
      <c r="D119" s="84">
        <v>0.39610384546455696</v>
      </c>
      <c r="E119" s="84">
        <v>0.34782718504686311</v>
      </c>
      <c r="F119" s="84">
        <v>0.3688955045505235</v>
      </c>
      <c r="G119" s="84">
        <v>0.12185655380174262</v>
      </c>
      <c r="H119" s="84">
        <v>0.11176892338920136</v>
      </c>
      <c r="I119" s="84">
        <v>0.11865515511377363</v>
      </c>
      <c r="J119" s="84">
        <v>0.1138324131833181</v>
      </c>
      <c r="K119" s="84">
        <v>0.11093260447168955</v>
      </c>
      <c r="L119" s="84">
        <v>0.1338795018507741</v>
      </c>
      <c r="M119" s="84">
        <v>0.14467867236306958</v>
      </c>
      <c r="N119" s="85">
        <v>0.1254754952967285</v>
      </c>
      <c r="O119" s="86">
        <v>2.6925677877462313E-2</v>
      </c>
      <c r="P119" s="84">
        <v>0.13086429581969417</v>
      </c>
    </row>
    <row r="120" spans="1:16" x14ac:dyDescent="0.25">
      <c r="A120" s="29" t="s">
        <v>246</v>
      </c>
      <c r="B120" s="84">
        <v>0.49535910556436291</v>
      </c>
      <c r="C120" s="84">
        <v>0.53945291110227023</v>
      </c>
      <c r="D120" s="84">
        <v>0.64878845844063471</v>
      </c>
      <c r="E120" s="84">
        <v>0.67258530538024053</v>
      </c>
      <c r="F120" s="84">
        <v>0.64235745443049519</v>
      </c>
      <c r="G120" s="84">
        <v>0.48623770081388062</v>
      </c>
      <c r="H120" s="84">
        <v>0.44919435868176127</v>
      </c>
      <c r="I120" s="84">
        <v>0.45173345322705449</v>
      </c>
      <c r="J120" s="84">
        <v>0.47422994690624592</v>
      </c>
      <c r="K120" s="84">
        <v>0.52037815395281262</v>
      </c>
      <c r="L120" s="84">
        <v>0.5252121421118674</v>
      </c>
      <c r="M120" s="84">
        <v>0.54531383500739672</v>
      </c>
      <c r="N120" s="85">
        <v>0.49856795637418361</v>
      </c>
      <c r="O120" s="86">
        <v>6.8079194110150273E-2</v>
      </c>
      <c r="P120" s="84">
        <v>0.6341510626003527</v>
      </c>
    </row>
    <row r="121" spans="1:16" x14ac:dyDescent="0.25">
      <c r="A121" s="29" t="s">
        <v>116</v>
      </c>
      <c r="B121" s="84">
        <v>3.0002120264251824</v>
      </c>
      <c r="C121" s="84">
        <v>3.0010466557806978</v>
      </c>
      <c r="D121" s="84">
        <v>3.0002912159121551</v>
      </c>
      <c r="E121" s="84">
        <v>3.000581564795791</v>
      </c>
      <c r="F121" s="84">
        <v>2.9998660912988759</v>
      </c>
      <c r="G121" s="84">
        <v>3.0003633293409497</v>
      </c>
      <c r="H121" s="84">
        <v>2.9999751064746811</v>
      </c>
      <c r="I121" s="84">
        <v>2.9997974162100385</v>
      </c>
      <c r="J121" s="84">
        <v>3.0000113216825222</v>
      </c>
      <c r="K121" s="84">
        <v>3.0001673952617729</v>
      </c>
      <c r="L121" s="84">
        <v>3.0002208537960384</v>
      </c>
      <c r="M121" s="84">
        <v>2.999545933214216</v>
      </c>
      <c r="N121" s="85">
        <v>3.0001488931317883</v>
      </c>
      <c r="O121" s="86">
        <v>7.8816003306938121E-4</v>
      </c>
      <c r="P121" s="84">
        <v>3.000349181157921</v>
      </c>
    </row>
    <row r="122" spans="1:16" x14ac:dyDescent="0.25">
      <c r="A122" s="29" t="s">
        <v>245</v>
      </c>
      <c r="B122" s="84">
        <v>0.38948679868050667</v>
      </c>
      <c r="C122" s="84">
        <v>0.33102480342544027</v>
      </c>
      <c r="D122" s="84">
        <v>0.11748785317144508</v>
      </c>
      <c r="E122" s="84">
        <v>7.4317884092148484E-2</v>
      </c>
      <c r="F122" s="84">
        <v>0.11423294954812134</v>
      </c>
      <c r="G122" s="84">
        <v>0.41726383935376699</v>
      </c>
      <c r="H122" s="84">
        <v>0.45664615919702795</v>
      </c>
      <c r="I122" s="84">
        <v>0.44140966919584046</v>
      </c>
      <c r="J122" s="84">
        <v>0.44180996917290871</v>
      </c>
      <c r="K122" s="84">
        <v>0.38806748811509018</v>
      </c>
      <c r="L122" s="84">
        <v>0.30916632989882664</v>
      </c>
      <c r="M122" s="84">
        <v>0.3327771560774207</v>
      </c>
      <c r="N122" s="85">
        <v>0.38973913479075878</v>
      </c>
      <c r="O122" s="86">
        <v>0.10285318530373747</v>
      </c>
      <c r="P122" s="84">
        <v>0.20248077563898262</v>
      </c>
    </row>
    <row r="123" spans="1:16" x14ac:dyDescent="0.25">
      <c r="A123" s="29" t="s">
        <v>125</v>
      </c>
      <c r="B123" s="84">
        <v>1.3777830911174516</v>
      </c>
      <c r="C123" s="84">
        <v>1.5084661500757277</v>
      </c>
      <c r="D123" s="84">
        <v>1.805787175235362</v>
      </c>
      <c r="E123" s="84">
        <v>1.5863859661190423</v>
      </c>
      <c r="F123" s="84">
        <v>1.7862265730896141</v>
      </c>
      <c r="G123" s="84">
        <v>1.370084067683349</v>
      </c>
      <c r="H123" s="84">
        <v>1.4515182878770705</v>
      </c>
      <c r="I123" s="84">
        <v>1.4425622807443257</v>
      </c>
      <c r="J123" s="84">
        <v>1.3611378036738688</v>
      </c>
      <c r="K123" s="84">
        <v>1.415370927616566</v>
      </c>
      <c r="L123" s="84">
        <v>1.5116385678030877</v>
      </c>
      <c r="M123" s="84">
        <v>1.3467827803155246</v>
      </c>
      <c r="N123" s="85">
        <v>1.4205937729896636</v>
      </c>
      <c r="O123" s="86">
        <v>0.11708304388950293</v>
      </c>
      <c r="P123" s="84">
        <v>1.0197850880430872</v>
      </c>
    </row>
    <row r="124" spans="1:16" x14ac:dyDescent="0.25">
      <c r="A124" s="29" t="s">
        <v>248</v>
      </c>
      <c r="B124" s="84">
        <v>3.3091108794826272</v>
      </c>
      <c r="C124" s="84">
        <v>3.3380671436643041</v>
      </c>
      <c r="D124" s="84">
        <v>3.4189863254306836</v>
      </c>
      <c r="E124" s="84">
        <v>3.3789703125557984</v>
      </c>
      <c r="F124" s="84">
        <v>3.3740913511979387</v>
      </c>
      <c r="G124" s="84">
        <v>3.25724297616634</v>
      </c>
      <c r="H124" s="84">
        <v>3.3364890261105211</v>
      </c>
      <c r="I124" s="84">
        <v>3.3294679858179443</v>
      </c>
      <c r="J124" s="84">
        <v>3.277274098334769</v>
      </c>
      <c r="K124" s="84">
        <v>3.3268511870759183</v>
      </c>
      <c r="L124" s="84">
        <v>3.4268953552357799</v>
      </c>
      <c r="M124" s="84">
        <v>3.3309334793838783</v>
      </c>
      <c r="N124" s="85">
        <v>3.3258146812524538</v>
      </c>
      <c r="O124" s="86">
        <v>8.9092396785155487E-2</v>
      </c>
      <c r="P124" s="84">
        <v>3.4938881820788947</v>
      </c>
    </row>
    <row r="125" spans="1:16" x14ac:dyDescent="0.25">
      <c r="A125" s="29" t="s">
        <v>247</v>
      </c>
      <c r="B125" s="84">
        <v>3.6892082603583345E-3</v>
      </c>
      <c r="C125" s="84">
        <v>3.5084619387526321E-3</v>
      </c>
      <c r="D125" s="84">
        <v>6.7387187206235316E-3</v>
      </c>
      <c r="E125" s="84">
        <v>7.8562469070586546E-3</v>
      </c>
      <c r="F125" s="84">
        <v>7.8879281478447614E-3</v>
      </c>
      <c r="G125" s="84">
        <v>4.5159804361990805E-3</v>
      </c>
      <c r="H125" s="84">
        <v>2.6679176104831906E-3</v>
      </c>
      <c r="I125" s="84">
        <v>5.0438390667348701E-4</v>
      </c>
      <c r="J125" s="84">
        <v>4.4163067780184717E-3</v>
      </c>
      <c r="K125" s="84">
        <v>2.4191399310250277E-3</v>
      </c>
      <c r="L125" s="84">
        <v>3.4618628637913453E-3</v>
      </c>
      <c r="M125" s="84">
        <v>4.8011035703614761E-3</v>
      </c>
      <c r="N125" s="85">
        <v>3.3315961439625602E-3</v>
      </c>
      <c r="O125" s="86">
        <v>2.5105225053348381E-3</v>
      </c>
      <c r="P125" s="84">
        <v>5.3704050058664306E-3</v>
      </c>
    </row>
    <row r="126" spans="1:16" x14ac:dyDescent="0.25">
      <c r="A126" s="29" t="s">
        <v>112</v>
      </c>
      <c r="B126" s="84">
        <v>0.69057465808303253</v>
      </c>
      <c r="C126" s="84">
        <v>0.66184396473418383</v>
      </c>
      <c r="D126" s="84">
        <v>0.58079107697131804</v>
      </c>
      <c r="E126" s="84">
        <v>0.62113633990731298</v>
      </c>
      <c r="F126" s="84">
        <v>0.62606332757928551</v>
      </c>
      <c r="G126" s="84">
        <v>0.7429784381556892</v>
      </c>
      <c r="H126" s="84">
        <v>0.66336686346401896</v>
      </c>
      <c r="I126" s="84">
        <v>0.67073301086305714</v>
      </c>
      <c r="J126" s="84">
        <v>0.7228042259141273</v>
      </c>
      <c r="K126" s="84">
        <v>0.6730044105032772</v>
      </c>
      <c r="L126" s="84">
        <v>0.57285819733040177</v>
      </c>
      <c r="M126" s="84">
        <v>0.66877329712339484</v>
      </c>
      <c r="N126" s="85">
        <v>0.67410411846346485</v>
      </c>
      <c r="O126" s="86">
        <v>8.9303425328893113E-2</v>
      </c>
      <c r="P126" s="84">
        <v>0.50604695331257887</v>
      </c>
    </row>
    <row r="127" spans="1:16" x14ac:dyDescent="0.25">
      <c r="A127" s="29" t="s">
        <v>328</v>
      </c>
      <c r="B127" s="84">
        <v>0.88484590424486953</v>
      </c>
      <c r="C127" s="84">
        <v>0.8704777145277105</v>
      </c>
      <c r="D127" s="84">
        <v>0.76627631161207976</v>
      </c>
      <c r="E127" s="84">
        <v>0.74690318947238898</v>
      </c>
      <c r="F127" s="84">
        <v>0.75659040397861654</v>
      </c>
      <c r="G127" s="84">
        <v>0.90350154016764761</v>
      </c>
      <c r="H127" s="84">
        <v>0.90584051787878916</v>
      </c>
      <c r="I127" s="84">
        <v>0.89314312242289495</v>
      </c>
      <c r="J127" s="84">
        <v>0.91603991607915458</v>
      </c>
      <c r="K127" s="84">
        <v>0.90844564206790279</v>
      </c>
      <c r="L127" s="84">
        <v>0.83437847201069404</v>
      </c>
      <c r="M127" s="84">
        <v>0.87809099108481736</v>
      </c>
      <c r="N127" s="85">
        <v>0.88830709116494211</v>
      </c>
      <c r="O127" s="86">
        <v>4.7510847847838621E-2</v>
      </c>
      <c r="P127" s="84">
        <v>0.83663183823933529</v>
      </c>
    </row>
    <row r="128" spans="1:16" x14ac:dyDescent="0.25">
      <c r="A128" s="29" t="s">
        <v>329</v>
      </c>
      <c r="B128" s="84">
        <v>0.58931926693732095</v>
      </c>
      <c r="C128" s="84">
        <v>0.42068390488956975</v>
      </c>
      <c r="D128" s="84">
        <v>0.42029587049801831</v>
      </c>
      <c r="E128" s="84">
        <v>0.37297755575105629</v>
      </c>
      <c r="F128" s="84">
        <v>0.4061277998848406</v>
      </c>
      <c r="G128" s="84">
        <v>0.54416726233961832</v>
      </c>
      <c r="H128" s="84">
        <v>0.42886111515764241</v>
      </c>
      <c r="I128" s="84">
        <v>0.40139681597924576</v>
      </c>
      <c r="J128" s="84">
        <v>0.51354566037001015</v>
      </c>
      <c r="K128" s="84">
        <v>0.53292840838930777</v>
      </c>
      <c r="L128" s="84">
        <v>0.41591254833657676</v>
      </c>
      <c r="M128" s="84">
        <v>0.71048317294060603</v>
      </c>
      <c r="N128" s="85">
        <v>0.50636646170443311</v>
      </c>
      <c r="O128" s="86">
        <v>0.19238837385595164</v>
      </c>
      <c r="P128" s="84">
        <v>1.5122132880783694</v>
      </c>
    </row>
    <row r="129" spans="1:16" x14ac:dyDescent="0.25">
      <c r="A129" s="29" t="s">
        <v>330</v>
      </c>
      <c r="B129" s="84">
        <v>7.211852390866536</v>
      </c>
      <c r="C129" s="84">
        <v>7.2610601069491372</v>
      </c>
      <c r="D129" s="84">
        <v>7.1730244020381004</v>
      </c>
      <c r="E129" s="84">
        <v>7.3882507486053868</v>
      </c>
      <c r="F129" s="84">
        <v>7.178411950585458</v>
      </c>
      <c r="G129" s="84">
        <v>7.2570959600639586</v>
      </c>
      <c r="H129" s="84">
        <v>7.271311933224216</v>
      </c>
      <c r="I129" s="84">
        <v>7.3074067827275071</v>
      </c>
      <c r="J129" s="84">
        <v>7.2878810560224494</v>
      </c>
      <c r="K129" s="84">
        <v>7.2034334187257665</v>
      </c>
      <c r="L129" s="84">
        <v>7.2425256821528148</v>
      </c>
      <c r="M129" s="84">
        <v>7.1642141988110364</v>
      </c>
      <c r="N129" s="85">
        <v>7.2451979477270463</v>
      </c>
      <c r="O129" s="86">
        <v>8.4822975278586094E-2</v>
      </c>
      <c r="P129" s="84">
        <v>6.702957097118202</v>
      </c>
    </row>
    <row r="130" spans="1:16" x14ac:dyDescent="0.25">
      <c r="A130" s="29" t="s">
        <v>331</v>
      </c>
      <c r="B130" s="84">
        <v>1.4741651711821904</v>
      </c>
      <c r="C130" s="84">
        <v>1.2911616194172804</v>
      </c>
      <c r="D130" s="84">
        <v>1.1865721821100981</v>
      </c>
      <c r="E130" s="84">
        <v>1.1198807452234454</v>
      </c>
      <c r="F130" s="84">
        <v>1.1627182038634571</v>
      </c>
      <c r="G130" s="84">
        <v>1.4476688025072659</v>
      </c>
      <c r="H130" s="84">
        <v>1.3347016330364316</v>
      </c>
      <c r="I130" s="84">
        <v>1.2945399384021408</v>
      </c>
      <c r="J130" s="84">
        <v>1.4295855764491647</v>
      </c>
      <c r="K130" s="84">
        <v>1.4413740504572106</v>
      </c>
      <c r="L130" s="84">
        <v>1.2502910203472708</v>
      </c>
      <c r="M130" s="84">
        <v>1.5885741640254234</v>
      </c>
      <c r="N130" s="85">
        <v>1.3946735528693752</v>
      </c>
      <c r="O130" s="86">
        <v>0.20581443067585373</v>
      </c>
      <c r="P130" s="84">
        <v>2.3488451263177046</v>
      </c>
    </row>
    <row r="131" spans="1:16" x14ac:dyDescent="0.25">
      <c r="A131" s="29" t="s">
        <v>332</v>
      </c>
      <c r="B131" s="84">
        <v>0.93251626388703446</v>
      </c>
      <c r="C131" s="84">
        <v>0.94561556219959886</v>
      </c>
      <c r="D131" s="84">
        <v>1</v>
      </c>
      <c r="E131" s="84">
        <v>1</v>
      </c>
      <c r="F131" s="84">
        <v>1</v>
      </c>
      <c r="G131" s="84">
        <v>0.94888765646170159</v>
      </c>
      <c r="H131" s="84">
        <v>0.93198580328236502</v>
      </c>
      <c r="I131" s="84">
        <v>0.94137233553021216</v>
      </c>
      <c r="J131" s="84">
        <v>0.93401996753936178</v>
      </c>
      <c r="K131" s="84">
        <v>0.93020931106672655</v>
      </c>
      <c r="L131" s="84">
        <v>0.92612721303890677</v>
      </c>
      <c r="M131" s="84">
        <v>0.93125458150226192</v>
      </c>
      <c r="N131" s="85">
        <v>0.93577652161201874</v>
      </c>
      <c r="O131" s="86">
        <v>1.4493783338412468E-2</v>
      </c>
      <c r="P131" s="84">
        <v>0.80370066988449407</v>
      </c>
    </row>
    <row r="132" spans="1:16" x14ac:dyDescent="0.25">
      <c r="A132" s="29" t="s">
        <v>333</v>
      </c>
      <c r="B132" s="84">
        <v>1.0936090756753316</v>
      </c>
      <c r="C132" s="84">
        <v>1.175151112016902</v>
      </c>
      <c r="D132" s="84">
        <v>1.1583074462139535</v>
      </c>
      <c r="E132" s="84">
        <v>1.3056685721051835</v>
      </c>
      <c r="F132" s="84">
        <v>1.1748018706100325</v>
      </c>
      <c r="G132" s="84">
        <v>1.117364460904934</v>
      </c>
      <c r="H132" s="84">
        <v>1.148644345319088</v>
      </c>
      <c r="I132" s="84">
        <v>1.1812206831448044</v>
      </c>
      <c r="J132" s="84">
        <v>1.133661142345602</v>
      </c>
      <c r="K132" s="84">
        <v>1.1050924821684411</v>
      </c>
      <c r="L132" s="84">
        <v>1.187279104148022</v>
      </c>
      <c r="M132" s="84">
        <v>1.0449141278792951</v>
      </c>
      <c r="N132" s="85">
        <v>1.1318818370669357</v>
      </c>
      <c r="O132" s="86">
        <v>8.8483939910306189E-2</v>
      </c>
      <c r="P132" s="84">
        <v>0.65260694317713153</v>
      </c>
    </row>
    <row r="133" spans="1:16" x14ac:dyDescent="0.25">
      <c r="A133" s="29" t="s">
        <v>334</v>
      </c>
      <c r="B133" s="84">
        <v>0.11146488749477212</v>
      </c>
      <c r="C133" s="84">
        <v>0.12601382353353685</v>
      </c>
      <c r="D133" s="84">
        <v>0.22698496966729675</v>
      </c>
      <c r="E133" s="84">
        <v>0.24524056362055235</v>
      </c>
      <c r="F133" s="84">
        <v>0.23552166787353868</v>
      </c>
      <c r="G133" s="84">
        <v>9.1982479396153227E-2</v>
      </c>
      <c r="H133" s="84">
        <v>9.1491564510727597E-2</v>
      </c>
      <c r="I133" s="84">
        <v>0.10635249367043154</v>
      </c>
      <c r="J133" s="84">
        <v>7.9543777142826899E-2</v>
      </c>
      <c r="K133" s="84">
        <v>8.9135218001072158E-2</v>
      </c>
      <c r="L133" s="84">
        <v>0.16215966512551461</v>
      </c>
      <c r="M133" s="84">
        <v>0.11710790534482118</v>
      </c>
      <c r="N133" s="85">
        <v>0.10836131269109513</v>
      </c>
      <c r="O133" s="86">
        <v>4.7370839286297366E-2</v>
      </c>
      <c r="P133" s="84">
        <v>0.15799775675479832</v>
      </c>
    </row>
    <row r="135" spans="1:16" s="29" customFormat="1" ht="12.75" x14ac:dyDescent="0.2">
      <c r="A135" s="29" t="s">
        <v>297</v>
      </c>
    </row>
    <row r="136" spans="1:16" x14ac:dyDescent="0.25">
      <c r="A136" s="29" t="s">
        <v>343</v>
      </c>
      <c r="B136" s="29" t="s">
        <v>345</v>
      </c>
      <c r="C136" s="29" t="s">
        <v>345</v>
      </c>
      <c r="D136" s="29" t="s">
        <v>345</v>
      </c>
      <c r="E136" s="29" t="s">
        <v>345</v>
      </c>
      <c r="F136" s="29" t="s">
        <v>345</v>
      </c>
      <c r="G136" s="83" t="s">
        <v>345</v>
      </c>
      <c r="H136" s="81" t="s">
        <v>345</v>
      </c>
    </row>
    <row r="137" spans="1:16" x14ac:dyDescent="0.25">
      <c r="A137" s="29" t="s">
        <v>266</v>
      </c>
      <c r="B137" s="29" t="s">
        <v>391</v>
      </c>
      <c r="C137" s="29" t="s">
        <v>391</v>
      </c>
      <c r="D137" s="29" t="s">
        <v>391</v>
      </c>
      <c r="E137" s="29" t="s">
        <v>391</v>
      </c>
      <c r="F137" s="29" t="s">
        <v>391</v>
      </c>
      <c r="G137" s="83"/>
      <c r="H137" s="81"/>
    </row>
    <row r="138" spans="1:16" x14ac:dyDescent="0.25">
      <c r="A138" s="29" t="s">
        <v>253</v>
      </c>
      <c r="B138" s="29" t="s">
        <v>229</v>
      </c>
      <c r="C138" s="29" t="s">
        <v>230</v>
      </c>
      <c r="D138" s="29" t="s">
        <v>231</v>
      </c>
      <c r="E138" s="29" t="s">
        <v>232</v>
      </c>
      <c r="F138" s="29" t="s">
        <v>316</v>
      </c>
      <c r="G138" s="83" t="s">
        <v>252</v>
      </c>
      <c r="H138" s="81" t="s">
        <v>256</v>
      </c>
    </row>
    <row r="139" spans="1:16" x14ac:dyDescent="0.25">
      <c r="A139" s="90" t="s">
        <v>255</v>
      </c>
      <c r="B139" s="90"/>
      <c r="C139" s="90"/>
      <c r="D139" s="90"/>
      <c r="E139" s="90"/>
      <c r="F139" s="90"/>
      <c r="G139" s="91"/>
      <c r="H139" s="92"/>
    </row>
    <row r="140" spans="1:16" x14ac:dyDescent="0.25">
      <c r="A140" s="29" t="s">
        <v>257</v>
      </c>
      <c r="B140" s="87">
        <v>35.856900000000003</v>
      </c>
      <c r="C140" s="87">
        <v>37.6312</v>
      </c>
      <c r="D140" s="87">
        <v>37.794400000000003</v>
      </c>
      <c r="E140" s="87">
        <v>38.1053</v>
      </c>
      <c r="F140" s="87">
        <v>36.792400000000001</v>
      </c>
      <c r="G140" s="88">
        <v>37.236040000000003</v>
      </c>
      <c r="H140" s="89">
        <v>1.6303064379434915</v>
      </c>
    </row>
    <row r="141" spans="1:16" x14ac:dyDescent="0.25">
      <c r="A141" s="29" t="s">
        <v>259</v>
      </c>
      <c r="B141" s="87">
        <v>35.977400000000003</v>
      </c>
      <c r="C141" s="87">
        <v>38.680900000000001</v>
      </c>
      <c r="D141" s="87">
        <v>38.744500000000002</v>
      </c>
      <c r="E141" s="87">
        <v>38.490499999999997</v>
      </c>
      <c r="F141" s="87">
        <v>37.4711</v>
      </c>
      <c r="G141" s="88">
        <v>37.872880000000002</v>
      </c>
      <c r="H141" s="89">
        <v>2.1068163295361066</v>
      </c>
    </row>
    <row r="142" spans="1:16" x14ac:dyDescent="0.25">
      <c r="A142" s="29" t="s">
        <v>258</v>
      </c>
      <c r="B142" s="87">
        <v>0.71760000000000002</v>
      </c>
      <c r="C142" s="87">
        <v>0.32929999999999998</v>
      </c>
      <c r="D142" s="87">
        <v>0.16089999999999999</v>
      </c>
      <c r="E142" s="87">
        <v>0.16320000000000001</v>
      </c>
      <c r="F142" s="87">
        <v>0.63759999999999994</v>
      </c>
      <c r="G142" s="88">
        <v>0.40171999999999997</v>
      </c>
      <c r="H142" s="89">
        <v>0.46951061159466878</v>
      </c>
    </row>
    <row r="143" spans="1:16" x14ac:dyDescent="0.25">
      <c r="A143" s="29" t="s">
        <v>235</v>
      </c>
      <c r="B143" s="87">
        <v>7.1177000000000001</v>
      </c>
      <c r="C143" s="87">
        <v>2.0101</v>
      </c>
      <c r="D143" s="87">
        <v>1.4426000000000001</v>
      </c>
      <c r="E143" s="87">
        <v>2.1543000000000001</v>
      </c>
      <c r="F143" s="87">
        <v>4.7202000000000002</v>
      </c>
      <c r="G143" s="88">
        <v>3.4889800000000006</v>
      </c>
      <c r="H143" s="89">
        <v>4.2745422574118956</v>
      </c>
    </row>
    <row r="144" spans="1:16" x14ac:dyDescent="0.25">
      <c r="A144" s="29" t="s">
        <v>338</v>
      </c>
      <c r="B144" s="87">
        <v>0</v>
      </c>
      <c r="C144" s="87">
        <v>0</v>
      </c>
      <c r="D144" s="87">
        <v>0</v>
      </c>
      <c r="E144" s="87">
        <v>0</v>
      </c>
      <c r="F144" s="87">
        <v>0</v>
      </c>
      <c r="G144" s="88">
        <v>0</v>
      </c>
      <c r="H144" s="89">
        <v>0</v>
      </c>
    </row>
    <row r="145" spans="1:8" x14ac:dyDescent="0.25">
      <c r="A145" s="29" t="s">
        <v>106</v>
      </c>
      <c r="B145" s="87">
        <v>0.67979999999999996</v>
      </c>
      <c r="C145" s="87">
        <v>4.87E-2</v>
      </c>
      <c r="D145" s="87">
        <v>5.6500000000000002E-2</v>
      </c>
      <c r="E145" s="87">
        <v>8.2600000000000007E-2</v>
      </c>
      <c r="F145" s="87">
        <v>0.19189999999999999</v>
      </c>
      <c r="G145" s="88">
        <v>0.21189999999999998</v>
      </c>
      <c r="H145" s="89">
        <v>0.47902592831703794</v>
      </c>
    </row>
    <row r="146" spans="1:8" x14ac:dyDescent="0.25">
      <c r="A146" s="29" t="s">
        <v>105</v>
      </c>
      <c r="B146" s="87">
        <v>1.1000000000000001</v>
      </c>
      <c r="C146" s="87">
        <v>0.7429</v>
      </c>
      <c r="D146" s="87">
        <v>0.90969999999999995</v>
      </c>
      <c r="E146" s="87">
        <v>0.91559999999999997</v>
      </c>
      <c r="F146" s="87">
        <v>1.1001000000000001</v>
      </c>
      <c r="G146" s="88">
        <v>0.95365999999999995</v>
      </c>
      <c r="H146" s="89">
        <v>0.26931155489506997</v>
      </c>
    </row>
    <row r="147" spans="1:8" x14ac:dyDescent="0.25">
      <c r="A147" s="29" t="s">
        <v>260</v>
      </c>
      <c r="B147" s="87">
        <v>1.9466000000000001</v>
      </c>
      <c r="C147" s="87">
        <v>1.3154999999999999</v>
      </c>
      <c r="D147" s="87">
        <v>1.3473999999999999</v>
      </c>
      <c r="E147" s="87">
        <v>1.4317</v>
      </c>
      <c r="F147" s="87">
        <v>2.0038</v>
      </c>
      <c r="G147" s="88">
        <v>1.6090000000000004</v>
      </c>
      <c r="H147" s="89">
        <v>0.60388932760895431</v>
      </c>
    </row>
    <row r="148" spans="1:8" x14ac:dyDescent="0.25">
      <c r="A148" s="29" t="s">
        <v>339</v>
      </c>
      <c r="B148" s="87">
        <v>10.695</v>
      </c>
      <c r="C148" s="87">
        <v>11.061999999999999</v>
      </c>
      <c r="D148" s="87">
        <v>11.058999999999999</v>
      </c>
      <c r="E148" s="87">
        <v>11.13</v>
      </c>
      <c r="F148" s="87">
        <v>10.919</v>
      </c>
      <c r="G148" s="88">
        <v>10.972999999999999</v>
      </c>
      <c r="H148" s="89"/>
    </row>
    <row r="149" spans="1:8" x14ac:dyDescent="0.25">
      <c r="A149" s="29" t="s">
        <v>108</v>
      </c>
      <c r="B149" s="87">
        <v>1.4668000000000001</v>
      </c>
      <c r="C149" s="87">
        <v>2.9434999999999998</v>
      </c>
      <c r="D149" s="87">
        <v>2.8132999999999999</v>
      </c>
      <c r="E149" s="87">
        <v>2.8923999999999999</v>
      </c>
      <c r="F149" s="87">
        <v>1.8271999999999999</v>
      </c>
      <c r="G149" s="88">
        <v>2.3886399999999997</v>
      </c>
      <c r="H149" s="89">
        <v>1.2351465441800833</v>
      </c>
    </row>
    <row r="150" spans="1:8" x14ac:dyDescent="0.25">
      <c r="A150" s="29" t="s">
        <v>340</v>
      </c>
      <c r="B150" s="87">
        <v>1.4970000000000001</v>
      </c>
      <c r="C150" s="87">
        <v>2.4729999999999999</v>
      </c>
      <c r="D150" s="87">
        <v>2.5640000000000001</v>
      </c>
      <c r="E150" s="87">
        <v>2.5710000000000002</v>
      </c>
      <c r="F150" s="87">
        <v>2.0270000000000001</v>
      </c>
      <c r="G150" s="88">
        <v>2.2264000000000004</v>
      </c>
      <c r="H150" s="89"/>
    </row>
    <row r="151" spans="1:8" x14ac:dyDescent="0.25">
      <c r="A151" s="29" t="s">
        <v>265</v>
      </c>
      <c r="B151" s="87">
        <v>3.1920000000000002</v>
      </c>
      <c r="C151" s="87">
        <v>3.1859999999999999</v>
      </c>
      <c r="D151" s="87">
        <v>3.1669999999999998</v>
      </c>
      <c r="E151" s="87">
        <v>3.1459999999999999</v>
      </c>
      <c r="F151" s="87">
        <v>3.238</v>
      </c>
      <c r="G151" s="88">
        <v>3.1857999999999995</v>
      </c>
      <c r="H151" s="89"/>
    </row>
    <row r="152" spans="1:8" x14ac:dyDescent="0.25">
      <c r="A152" s="29" t="s">
        <v>261</v>
      </c>
      <c r="B152" s="87">
        <v>2.2100000000000002E-2</v>
      </c>
      <c r="C152" s="87">
        <v>8.6999999999999994E-3</v>
      </c>
      <c r="D152" s="87">
        <v>1.7000000000000001E-2</v>
      </c>
      <c r="E152" s="87">
        <v>1.5699999999999999E-2</v>
      </c>
      <c r="F152" s="87">
        <v>8.2000000000000007E-3</v>
      </c>
      <c r="G152" s="88">
        <v>1.434E-2</v>
      </c>
      <c r="H152" s="89">
        <v>1.0531932396288924E-2</v>
      </c>
    </row>
    <row r="153" spans="1:8" x14ac:dyDescent="0.25">
      <c r="A153" s="29" t="s">
        <v>236</v>
      </c>
      <c r="B153" s="87">
        <v>1.0510999999999999</v>
      </c>
      <c r="C153" s="87">
        <v>1.3310999999999999</v>
      </c>
      <c r="D153" s="87">
        <v>1.3675999999999999</v>
      </c>
      <c r="E153" s="87">
        <v>1.4639</v>
      </c>
      <c r="F153" s="87">
        <v>1.1165</v>
      </c>
      <c r="G153" s="88">
        <v>1.2660400000000001</v>
      </c>
      <c r="H153" s="89">
        <v>0.31273916543982572</v>
      </c>
    </row>
    <row r="154" spans="1:8" x14ac:dyDescent="0.25">
      <c r="A154" s="29" t="s">
        <v>326</v>
      </c>
      <c r="B154" s="87">
        <v>-0.442565655</v>
      </c>
      <c r="C154" s="87">
        <v>-0.56045965499999995</v>
      </c>
      <c r="D154" s="87">
        <v>-0.57582797999999991</v>
      </c>
      <c r="E154" s="87">
        <v>-0.61637509499999998</v>
      </c>
      <c r="F154" s="87">
        <v>-0.47010232499999999</v>
      </c>
      <c r="G154" s="88">
        <v>-0.53306614200000002</v>
      </c>
      <c r="H154" s="89"/>
    </row>
    <row r="155" spans="1:8" x14ac:dyDescent="0.25">
      <c r="A155" s="29" t="s">
        <v>115</v>
      </c>
      <c r="B155" s="87">
        <v>100.87743434500001</v>
      </c>
      <c r="C155" s="87">
        <v>101.20244034500001</v>
      </c>
      <c r="D155" s="87">
        <v>100.86807202</v>
      </c>
      <c r="E155" s="87">
        <v>101.94582490499999</v>
      </c>
      <c r="F155" s="87">
        <v>101.58289767500001</v>
      </c>
      <c r="G155" s="88">
        <v>101.29533385800001</v>
      </c>
      <c r="H155" s="89"/>
    </row>
    <row r="156" spans="1:8" x14ac:dyDescent="0.25">
      <c r="A156" s="90" t="s">
        <v>344</v>
      </c>
      <c r="B156" s="90"/>
      <c r="C156" s="90"/>
      <c r="D156" s="90"/>
      <c r="E156" s="90"/>
      <c r="F156" s="90"/>
      <c r="G156" s="91"/>
      <c r="H156" s="92"/>
    </row>
    <row r="157" spans="1:8" x14ac:dyDescent="0.25">
      <c r="A157" s="29" t="s">
        <v>238</v>
      </c>
      <c r="B157" s="84">
        <v>5.8268080753150597</v>
      </c>
      <c r="C157" s="84">
        <v>5.9128479863298056</v>
      </c>
      <c r="D157" s="84">
        <v>5.9405941915278735</v>
      </c>
      <c r="E157" s="84">
        <v>5.9514099335009014</v>
      </c>
      <c r="F157" s="84">
        <v>5.856213667543007</v>
      </c>
      <c r="G157" s="85">
        <v>5.8975747708433293</v>
      </c>
      <c r="H157" s="86">
        <v>9.675053474956348E-2</v>
      </c>
    </row>
    <row r="158" spans="1:8" x14ac:dyDescent="0.25">
      <c r="A158" s="29" t="s">
        <v>327</v>
      </c>
      <c r="B158" s="84">
        <v>6.8892890945345728</v>
      </c>
      <c r="C158" s="84">
        <v>7.1619597830663766</v>
      </c>
      <c r="D158" s="84">
        <v>7.1762763251353725</v>
      </c>
      <c r="E158" s="84">
        <v>7.0839370675497086</v>
      </c>
      <c r="F158" s="84">
        <v>7.0281641985312753</v>
      </c>
      <c r="G158" s="85">
        <v>7.0679252937634613</v>
      </c>
      <c r="H158" s="86">
        <v>0.20848145135067536</v>
      </c>
    </row>
    <row r="159" spans="1:8" x14ac:dyDescent="0.25">
      <c r="A159" s="29" t="s">
        <v>239</v>
      </c>
      <c r="B159" s="84">
        <v>8.7706599113141978E-2</v>
      </c>
      <c r="C159" s="84">
        <v>3.8916362922796308E-2</v>
      </c>
      <c r="D159" s="84">
        <v>1.902174445939709E-2</v>
      </c>
      <c r="E159" s="84">
        <v>1.9171076606135037E-2</v>
      </c>
      <c r="F159" s="84">
        <v>7.6330651968142885E-2</v>
      </c>
      <c r="G159" s="85">
        <v>4.8229287013922664E-2</v>
      </c>
      <c r="H159" s="86">
        <v>5.7496682145488739E-2</v>
      </c>
    </row>
    <row r="160" spans="1:8" ht="16.5" x14ac:dyDescent="0.25">
      <c r="A160" s="29" t="s">
        <v>342</v>
      </c>
      <c r="B160" s="84">
        <v>0.96716551749758828</v>
      </c>
      <c r="C160" s="84">
        <v>0.26410064473894862</v>
      </c>
      <c r="D160" s="84">
        <v>0.18960575298594365</v>
      </c>
      <c r="E160" s="84">
        <v>0.28134798775429354</v>
      </c>
      <c r="F160" s="84">
        <v>0.62823531790648135</v>
      </c>
      <c r="G160" s="85">
        <v>0.46609104417665109</v>
      </c>
      <c r="H160" s="86">
        <v>0.58565561752505435</v>
      </c>
    </row>
    <row r="161" spans="1:8" ht="16.5" x14ac:dyDescent="0.25">
      <c r="A161" s="29" t="s">
        <v>341</v>
      </c>
      <c r="B161" s="84">
        <v>0</v>
      </c>
      <c r="C161" s="84">
        <v>0</v>
      </c>
      <c r="D161" s="84">
        <v>0</v>
      </c>
      <c r="E161" s="84">
        <v>0</v>
      </c>
      <c r="F161" s="84">
        <v>0</v>
      </c>
      <c r="G161" s="85">
        <v>0</v>
      </c>
      <c r="H161" s="86">
        <v>0</v>
      </c>
    </row>
    <row r="162" spans="1:8" x14ac:dyDescent="0.25">
      <c r="A162" s="29" t="s">
        <v>244</v>
      </c>
      <c r="B162" s="84">
        <v>0.16468877968745624</v>
      </c>
      <c r="C162" s="84">
        <v>1.1407815414326776E-2</v>
      </c>
      <c r="D162" s="84">
        <v>1.323962721000824E-2</v>
      </c>
      <c r="E162" s="84">
        <v>1.9232662278928309E-2</v>
      </c>
      <c r="F162" s="84">
        <v>4.5536395274206283E-2</v>
      </c>
      <c r="G162" s="85">
        <v>5.0821055972985175E-2</v>
      </c>
      <c r="H162" s="86">
        <v>0.11647276103188574</v>
      </c>
    </row>
    <row r="163" spans="1:8" x14ac:dyDescent="0.25">
      <c r="A163" s="29" t="s">
        <v>243</v>
      </c>
      <c r="B163" s="84">
        <v>0.1513872843317268</v>
      </c>
      <c r="C163" s="84">
        <v>9.885934861039565E-2</v>
      </c>
      <c r="D163" s="84">
        <v>0.12109866784585831</v>
      </c>
      <c r="E163" s="84">
        <v>0.12110972116706173</v>
      </c>
      <c r="F163" s="84">
        <v>0.14829608990581181</v>
      </c>
      <c r="G163" s="85">
        <v>0.12815022237217086</v>
      </c>
      <c r="H163" s="86">
        <v>3.9018614956250919E-2</v>
      </c>
    </row>
    <row r="164" spans="1:8" x14ac:dyDescent="0.25">
      <c r="A164" s="29" t="s">
        <v>246</v>
      </c>
      <c r="B164" s="84">
        <v>0.61325774285045287</v>
      </c>
      <c r="C164" s="84">
        <v>0.40072630003527593</v>
      </c>
      <c r="D164" s="84">
        <v>0.41058901114058116</v>
      </c>
      <c r="E164" s="84">
        <v>0.43350574080566823</v>
      </c>
      <c r="F164" s="84">
        <v>0.61833170522544434</v>
      </c>
      <c r="G164" s="85">
        <v>0.49528210001148454</v>
      </c>
      <c r="H164" s="86">
        <v>0.19796867391572992</v>
      </c>
    </row>
    <row r="165" spans="1:8" x14ac:dyDescent="0.25">
      <c r="A165" s="29" t="s">
        <v>116</v>
      </c>
      <c r="B165" s="84">
        <v>2.9995791078895144</v>
      </c>
      <c r="C165" s="84">
        <v>2.9998798316020543</v>
      </c>
      <c r="D165" s="84">
        <v>3.0001284331111497</v>
      </c>
      <c r="E165" s="84">
        <v>3.0002068788286063</v>
      </c>
      <c r="F165" s="84">
        <v>2.9995991331137963</v>
      </c>
      <c r="G165" s="85">
        <v>2.9998786769090247</v>
      </c>
      <c r="H165" s="86">
        <v>5.1998640346375292E-4</v>
      </c>
    </row>
    <row r="166" spans="1:8" x14ac:dyDescent="0.25">
      <c r="A166" s="29" t="s">
        <v>245</v>
      </c>
      <c r="B166" s="84">
        <v>0.25535877938306789</v>
      </c>
      <c r="C166" s="84">
        <v>0.49548967091762997</v>
      </c>
      <c r="D166" s="84">
        <v>0.47374037158219673</v>
      </c>
      <c r="E166" s="84">
        <v>0.48396588856449474</v>
      </c>
      <c r="F166" s="84">
        <v>0.31157801148313935</v>
      </c>
      <c r="G166" s="85">
        <v>0.40402654438610569</v>
      </c>
      <c r="H166" s="86">
        <v>0.20052861252565152</v>
      </c>
    </row>
    <row r="167" spans="1:8" x14ac:dyDescent="0.25">
      <c r="A167" s="29" t="s">
        <v>125</v>
      </c>
      <c r="B167" s="84">
        <v>0.97827082170424551</v>
      </c>
      <c r="C167" s="84">
        <v>1.5626153608837725</v>
      </c>
      <c r="D167" s="84">
        <v>1.6206893508054441</v>
      </c>
      <c r="E167" s="84">
        <v>1.6147893763761458</v>
      </c>
      <c r="F167" s="84">
        <v>1.2974537060170126</v>
      </c>
      <c r="G167" s="85">
        <v>1.4147637231573242</v>
      </c>
      <c r="H167" s="86">
        <v>0.49684075999190563</v>
      </c>
    </row>
    <row r="168" spans="1:8" x14ac:dyDescent="0.25">
      <c r="A168" s="29" t="s">
        <v>248</v>
      </c>
      <c r="B168" s="84">
        <v>3.4597642701761351</v>
      </c>
      <c r="C168" s="84">
        <v>3.3390280775028742</v>
      </c>
      <c r="D168" s="84">
        <v>3.3202909960010163</v>
      </c>
      <c r="E168" s="84">
        <v>3.2773200270143326</v>
      </c>
      <c r="F168" s="84">
        <v>3.4376471175210868</v>
      </c>
      <c r="G168" s="85">
        <v>3.3668100976430893</v>
      </c>
      <c r="H168" s="86">
        <v>0.14029312678330541</v>
      </c>
    </row>
    <row r="169" spans="1:8" x14ac:dyDescent="0.25">
      <c r="A169" s="29" t="s">
        <v>247</v>
      </c>
      <c r="B169" s="84">
        <v>4.5809891585772752E-3</v>
      </c>
      <c r="C169" s="84">
        <v>1.7437206705193241E-3</v>
      </c>
      <c r="D169" s="84">
        <v>3.4084770124106663E-3</v>
      </c>
      <c r="E169" s="84">
        <v>3.1278300639257894E-3</v>
      </c>
      <c r="F169" s="84">
        <v>1.6648751265215989E-3</v>
      </c>
      <c r="G169" s="85">
        <v>2.9051784063909305E-3</v>
      </c>
      <c r="H169" s="86">
        <v>2.1906275307022709E-3</v>
      </c>
    </row>
    <row r="170" spans="1:8" x14ac:dyDescent="0.25">
      <c r="A170" s="29" t="s">
        <v>112</v>
      </c>
      <c r="B170" s="84">
        <v>0.54010516762501792</v>
      </c>
      <c r="C170" s="84">
        <v>0.6613565404191265</v>
      </c>
      <c r="D170" s="84">
        <v>0.67973220414346791</v>
      </c>
      <c r="E170" s="84">
        <v>0.72297322588120472</v>
      </c>
      <c r="F170" s="84">
        <v>0.56194504499140119</v>
      </c>
      <c r="G170" s="85">
        <v>0.63322243661204369</v>
      </c>
      <c r="H170" s="86">
        <v>0.14074425824774806</v>
      </c>
    </row>
    <row r="171" spans="1:8" x14ac:dyDescent="0.25">
      <c r="A171" s="29" t="s">
        <v>328</v>
      </c>
      <c r="B171" s="84">
        <v>0.8686165222335207</v>
      </c>
      <c r="C171" s="84">
        <v>0.89621597095290584</v>
      </c>
      <c r="D171" s="84">
        <v>0.88432938272277783</v>
      </c>
      <c r="E171" s="84">
        <v>0.91747162937016302</v>
      </c>
      <c r="F171" s="84">
        <v>0.92990971670858369</v>
      </c>
      <c r="G171" s="85">
        <v>0.89930864439759017</v>
      </c>
      <c r="H171" s="86">
        <v>4.4201981150067765E-2</v>
      </c>
    </row>
    <row r="172" spans="1:8" x14ac:dyDescent="0.25">
      <c r="A172" s="29" t="s">
        <v>329</v>
      </c>
      <c r="B172" s="84">
        <v>1.2832415815167713</v>
      </c>
      <c r="C172" s="84">
        <v>0.37436780876367104</v>
      </c>
      <c r="D172" s="84">
        <v>0.32394404804181021</v>
      </c>
      <c r="E172" s="84">
        <v>0.42169037120028363</v>
      </c>
      <c r="F172" s="84">
        <v>0.8220678030864994</v>
      </c>
      <c r="G172" s="85">
        <v>0.64506232252180717</v>
      </c>
      <c r="H172" s="86">
        <v>0.72932363262532374</v>
      </c>
    </row>
    <row r="173" spans="1:8" x14ac:dyDescent="0.25">
      <c r="A173" s="29" t="s">
        <v>330</v>
      </c>
      <c r="B173" s="84">
        <v>7.0059388713550517</v>
      </c>
      <c r="C173" s="84">
        <v>7.2137185457536956</v>
      </c>
      <c r="D173" s="84">
        <v>7.2015752452663708</v>
      </c>
      <c r="E173" s="84">
        <v>7.1094345994358683</v>
      </c>
      <c r="F173" s="84">
        <v>7.1296839656489057</v>
      </c>
      <c r="G173" s="85">
        <v>7.1320702454919784</v>
      </c>
      <c r="H173" s="86">
        <v>0.14946459185988409</v>
      </c>
    </row>
    <row r="174" spans="1:8" x14ac:dyDescent="0.25">
      <c r="A174" s="29" t="s">
        <v>331</v>
      </c>
      <c r="B174" s="84">
        <v>2.1518581037502917</v>
      </c>
      <c r="C174" s="84">
        <v>1.2705837797165769</v>
      </c>
      <c r="D174" s="84">
        <v>1.2082734307645882</v>
      </c>
      <c r="E174" s="84">
        <v>1.3391620005704468</v>
      </c>
      <c r="F174" s="84">
        <v>1.7519775197950831</v>
      </c>
      <c r="G174" s="85">
        <v>1.5443709669193975</v>
      </c>
      <c r="H174" s="86">
        <v>0.71675535562292836</v>
      </c>
    </row>
    <row r="175" spans="1:8" x14ac:dyDescent="0.25">
      <c r="A175" s="29" t="s">
        <v>332</v>
      </c>
      <c r="B175" s="84">
        <v>0.85449648413489077</v>
      </c>
      <c r="C175" s="84">
        <v>0.95859359306795811</v>
      </c>
      <c r="D175" s="84">
        <v>0.93473044741162681</v>
      </c>
      <c r="E175" s="84">
        <v>0.93601496877193313</v>
      </c>
      <c r="F175" s="84">
        <v>0.93241569157119741</v>
      </c>
      <c r="G175" s="85">
        <v>0.92325023699152131</v>
      </c>
      <c r="H175" s="86">
        <v>7.1302008482141896E-2</v>
      </c>
    </row>
    <row r="176" spans="1:8" x14ac:dyDescent="0.25">
      <c r="A176" s="29" t="s">
        <v>333</v>
      </c>
      <c r="B176" s="84">
        <v>0.8327469466701114</v>
      </c>
      <c r="C176" s="84">
        <v>1.1265665320835012</v>
      </c>
      <c r="D176" s="84">
        <v>1.1421694367942443</v>
      </c>
      <c r="E176" s="84">
        <v>1.0608445329367697</v>
      </c>
      <c r="F176" s="84">
        <v>0.9858976331919127</v>
      </c>
      <c r="G176" s="85">
        <v>1.0296450163353079</v>
      </c>
      <c r="H176" s="86">
        <v>0.22576380333523405</v>
      </c>
    </row>
    <row r="177" spans="1:14" x14ac:dyDescent="0.25">
      <c r="A177" s="29" t="s">
        <v>334</v>
      </c>
      <c r="B177" s="84">
        <v>0.126802488607902</v>
      </c>
      <c r="C177" s="84">
        <v>0.10204030837657485</v>
      </c>
      <c r="D177" s="84">
        <v>0.11226214026481141</v>
      </c>
      <c r="E177" s="84">
        <v>7.9400540565911282E-2</v>
      </c>
      <c r="F177" s="84">
        <v>6.842540816489473E-2</v>
      </c>
      <c r="G177" s="85">
        <v>9.7786177196018856E-2</v>
      </c>
      <c r="H177" s="86">
        <v>4.2611583957559547E-2</v>
      </c>
    </row>
    <row r="179" spans="1:14" s="29" customFormat="1" ht="12.75" x14ac:dyDescent="0.2">
      <c r="A179" s="29" t="s">
        <v>347</v>
      </c>
    </row>
    <row r="180" spans="1:14" x14ac:dyDescent="0.25">
      <c r="A180" s="29" t="s">
        <v>343</v>
      </c>
      <c r="B180" s="29" t="s">
        <v>72</v>
      </c>
      <c r="C180" s="29" t="s">
        <v>72</v>
      </c>
      <c r="D180" s="29" t="s">
        <v>72</v>
      </c>
      <c r="E180" s="29" t="s">
        <v>72</v>
      </c>
      <c r="F180" s="29" t="s">
        <v>72</v>
      </c>
      <c r="G180" s="29" t="s">
        <v>72</v>
      </c>
      <c r="H180" s="29" t="s">
        <v>72</v>
      </c>
      <c r="I180" s="29" t="s">
        <v>72</v>
      </c>
      <c r="J180" s="29" t="s">
        <v>72</v>
      </c>
      <c r="K180" s="29" t="s">
        <v>72</v>
      </c>
      <c r="L180" s="29" t="s">
        <v>72</v>
      </c>
      <c r="M180" s="83" t="s">
        <v>72</v>
      </c>
      <c r="N180" s="81" t="s">
        <v>72</v>
      </c>
    </row>
    <row r="181" spans="1:14" x14ac:dyDescent="0.25">
      <c r="A181" s="29" t="s">
        <v>266</v>
      </c>
      <c r="B181" s="29">
        <v>10062207</v>
      </c>
      <c r="C181" s="29">
        <v>10062207</v>
      </c>
      <c r="D181" s="29">
        <v>10062207</v>
      </c>
      <c r="E181" s="29">
        <v>10062207</v>
      </c>
      <c r="F181" s="29">
        <v>10062207</v>
      </c>
      <c r="G181" s="29">
        <v>10062207</v>
      </c>
      <c r="H181" s="29">
        <v>10062207</v>
      </c>
      <c r="I181" s="29">
        <v>10062207</v>
      </c>
      <c r="J181" s="29">
        <v>10062207</v>
      </c>
      <c r="K181" s="29">
        <v>10062207</v>
      </c>
      <c r="L181" s="29">
        <v>10062207</v>
      </c>
      <c r="M181" s="83">
        <v>10062207</v>
      </c>
      <c r="N181" s="81">
        <v>10062207</v>
      </c>
    </row>
    <row r="182" spans="1:14" x14ac:dyDescent="0.25">
      <c r="A182" s="29" t="s">
        <v>253</v>
      </c>
      <c r="B182" s="29" t="s">
        <v>234</v>
      </c>
      <c r="C182" s="29" t="s">
        <v>233</v>
      </c>
      <c r="D182" s="29" t="s">
        <v>317</v>
      </c>
      <c r="E182" s="29" t="s">
        <v>318</v>
      </c>
      <c r="F182" s="29" t="s">
        <v>319</v>
      </c>
      <c r="G182" s="29" t="s">
        <v>320</v>
      </c>
      <c r="H182" s="29" t="s">
        <v>321</v>
      </c>
      <c r="I182" s="29" t="s">
        <v>322</v>
      </c>
      <c r="J182" s="29" t="s">
        <v>323</v>
      </c>
      <c r="K182" s="29" t="s">
        <v>324</v>
      </c>
      <c r="L182" s="29" t="s">
        <v>325</v>
      </c>
      <c r="M182" s="83" t="s">
        <v>252</v>
      </c>
      <c r="N182" s="81" t="s">
        <v>256</v>
      </c>
    </row>
    <row r="183" spans="1:14" x14ac:dyDescent="0.25">
      <c r="A183" s="90" t="s">
        <v>255</v>
      </c>
      <c r="B183" s="90"/>
      <c r="C183" s="90"/>
      <c r="D183" s="90"/>
      <c r="E183" s="90"/>
      <c r="F183" s="90"/>
      <c r="G183" s="90"/>
      <c r="H183" s="90"/>
      <c r="I183" s="90"/>
      <c r="J183" s="90"/>
      <c r="K183" s="90"/>
      <c r="L183" s="90"/>
      <c r="M183" s="91"/>
      <c r="N183" s="92"/>
    </row>
    <row r="184" spans="1:14" x14ac:dyDescent="0.25">
      <c r="A184" s="29" t="s">
        <v>257</v>
      </c>
      <c r="B184" s="87">
        <v>35.762999999999998</v>
      </c>
      <c r="C184" s="87">
        <v>35.526899999999998</v>
      </c>
      <c r="D184" s="87">
        <v>35.615099999999998</v>
      </c>
      <c r="E184" s="87">
        <v>35.533200000000001</v>
      </c>
      <c r="F184" s="87">
        <v>35.478099999999998</v>
      </c>
      <c r="G184" s="87">
        <v>35.710500000000003</v>
      </c>
      <c r="H184" s="87">
        <v>35.713900000000002</v>
      </c>
      <c r="I184" s="87">
        <v>35.767699999999998</v>
      </c>
      <c r="J184" s="87">
        <v>35.744500000000002</v>
      </c>
      <c r="K184" s="87">
        <v>35.721299999999999</v>
      </c>
      <c r="L184" s="87">
        <v>35.835700000000003</v>
      </c>
      <c r="M184" s="88">
        <v>35.673627272727273</v>
      </c>
      <c r="N184" s="89">
        <v>0.22261823973151409</v>
      </c>
    </row>
    <row r="185" spans="1:14" x14ac:dyDescent="0.25">
      <c r="A185" s="29" t="s">
        <v>259</v>
      </c>
      <c r="B185" s="87">
        <v>33.9467</v>
      </c>
      <c r="C185" s="87">
        <v>33.513199999999998</v>
      </c>
      <c r="D185" s="87">
        <v>33.438099999999999</v>
      </c>
      <c r="E185" s="87">
        <v>33.524700000000003</v>
      </c>
      <c r="F185" s="87">
        <v>33.43</v>
      </c>
      <c r="G185" s="87">
        <v>33.377299999999998</v>
      </c>
      <c r="H185" s="87">
        <v>33.466900000000003</v>
      </c>
      <c r="I185" s="87">
        <v>33.621200000000002</v>
      </c>
      <c r="J185" s="87">
        <v>33.662599999999998</v>
      </c>
      <c r="K185" s="87">
        <v>33.281199999999998</v>
      </c>
      <c r="L185" s="87">
        <v>33.3611</v>
      </c>
      <c r="M185" s="88">
        <v>33.511181818181825</v>
      </c>
      <c r="N185" s="89">
        <v>0.34752486705722335</v>
      </c>
    </row>
    <row r="186" spans="1:14" x14ac:dyDescent="0.25">
      <c r="A186" s="29" t="s">
        <v>258</v>
      </c>
      <c r="B186" s="87">
        <v>4.4400000000000002E-2</v>
      </c>
      <c r="C186" s="87">
        <v>3.6900000000000002E-2</v>
      </c>
      <c r="D186" s="87">
        <v>2.4899999999999999E-2</v>
      </c>
      <c r="E186" s="87">
        <v>4.5999999999999999E-2</v>
      </c>
      <c r="F186" s="87">
        <v>1.95E-2</v>
      </c>
      <c r="G186" s="87">
        <v>2.4899999999999999E-2</v>
      </c>
      <c r="H186" s="87">
        <v>2.1999999999999999E-2</v>
      </c>
      <c r="I186" s="87">
        <v>2.53E-2</v>
      </c>
      <c r="J186" s="87">
        <v>9.4999999999999998E-3</v>
      </c>
      <c r="K186" s="87">
        <v>1.7399999999999999E-2</v>
      </c>
      <c r="L186" s="87">
        <v>1.78E-2</v>
      </c>
      <c r="M186" s="88">
        <v>2.6236363636363627E-2</v>
      </c>
      <c r="N186" s="89">
        <v>2.2003020078207109E-2</v>
      </c>
    </row>
    <row r="187" spans="1:14" x14ac:dyDescent="0.25">
      <c r="A187" s="29" t="s">
        <v>235</v>
      </c>
      <c r="B187" s="87">
        <v>14.229699999999999</v>
      </c>
      <c r="C187" s="87">
        <v>14.633900000000001</v>
      </c>
      <c r="D187" s="87">
        <v>14.701499999999999</v>
      </c>
      <c r="E187" s="87">
        <v>14.4193</v>
      </c>
      <c r="F187" s="87">
        <v>14.5425</v>
      </c>
      <c r="G187" s="87">
        <v>14.6265</v>
      </c>
      <c r="H187" s="87">
        <v>14.6981</v>
      </c>
      <c r="I187" s="87">
        <v>14.6904</v>
      </c>
      <c r="J187" s="87">
        <v>14.4697</v>
      </c>
      <c r="K187" s="87">
        <v>14.5563</v>
      </c>
      <c r="L187" s="87">
        <v>14.921799999999999</v>
      </c>
      <c r="M187" s="88">
        <v>14.589972727272725</v>
      </c>
      <c r="N187" s="89">
        <v>0.3434410479084144</v>
      </c>
    </row>
    <row r="188" spans="1:14" x14ac:dyDescent="0.25">
      <c r="A188" s="29" t="s">
        <v>338</v>
      </c>
      <c r="B188" s="87">
        <v>0</v>
      </c>
      <c r="C188" s="87">
        <v>0</v>
      </c>
      <c r="D188" s="87">
        <v>0</v>
      </c>
      <c r="E188" s="87">
        <v>0</v>
      </c>
      <c r="F188" s="87">
        <v>0</v>
      </c>
      <c r="G188" s="87">
        <v>0</v>
      </c>
      <c r="H188" s="87">
        <v>0</v>
      </c>
      <c r="I188" s="87">
        <v>0</v>
      </c>
      <c r="J188" s="87">
        <v>0</v>
      </c>
      <c r="K188" s="87">
        <v>0</v>
      </c>
      <c r="L188" s="87">
        <v>0</v>
      </c>
      <c r="M188" s="88">
        <v>0</v>
      </c>
      <c r="N188" s="89">
        <v>0</v>
      </c>
    </row>
    <row r="189" spans="1:14" x14ac:dyDescent="0.25">
      <c r="A189" s="29" t="s">
        <v>106</v>
      </c>
      <c r="B189" s="87">
        <v>0.75890000000000002</v>
      </c>
      <c r="C189" s="87">
        <v>0.7631</v>
      </c>
      <c r="D189" s="87">
        <v>0.78720000000000001</v>
      </c>
      <c r="E189" s="87">
        <v>0.82630000000000003</v>
      </c>
      <c r="F189" s="87">
        <v>0.83299999999999996</v>
      </c>
      <c r="G189" s="87">
        <v>0.85550000000000004</v>
      </c>
      <c r="H189" s="87">
        <v>0.82799999999999996</v>
      </c>
      <c r="I189" s="87">
        <v>0.82440000000000002</v>
      </c>
      <c r="J189" s="87">
        <v>0.75349999999999995</v>
      </c>
      <c r="K189" s="87">
        <v>0.83209999999999995</v>
      </c>
      <c r="L189" s="87">
        <v>0.81620000000000004</v>
      </c>
      <c r="M189" s="88">
        <v>0.807109090909091</v>
      </c>
      <c r="N189" s="89">
        <v>6.7025447245896083E-2</v>
      </c>
    </row>
    <row r="190" spans="1:14" x14ac:dyDescent="0.25">
      <c r="A190" s="29" t="s">
        <v>105</v>
      </c>
      <c r="B190" s="87">
        <v>0.27239999999999998</v>
      </c>
      <c r="C190" s="87">
        <v>0.25140000000000001</v>
      </c>
      <c r="D190" s="87">
        <v>0.24440000000000001</v>
      </c>
      <c r="E190" s="87">
        <v>0.27360000000000001</v>
      </c>
      <c r="F190" s="87">
        <v>0.2445</v>
      </c>
      <c r="G190" s="87">
        <v>0.23480000000000001</v>
      </c>
      <c r="H190" s="87">
        <v>0.26379999999999998</v>
      </c>
      <c r="I190" s="87">
        <v>0.27489999999999998</v>
      </c>
      <c r="J190" s="87">
        <v>0.19350000000000001</v>
      </c>
      <c r="K190" s="87">
        <v>0.26119999999999999</v>
      </c>
      <c r="L190" s="87">
        <v>0.25269999999999998</v>
      </c>
      <c r="M190" s="88">
        <v>0.25156363636363638</v>
      </c>
      <c r="N190" s="89">
        <v>4.4566050897089614E-2</v>
      </c>
    </row>
    <row r="191" spans="1:14" x14ac:dyDescent="0.25">
      <c r="A191" s="29" t="s">
        <v>260</v>
      </c>
      <c r="B191" s="87">
        <v>1.7233000000000001</v>
      </c>
      <c r="C191" s="87">
        <v>1.6549</v>
      </c>
      <c r="D191" s="87">
        <v>1.8236000000000001</v>
      </c>
      <c r="E191" s="87">
        <v>1.7678</v>
      </c>
      <c r="F191" s="87">
        <v>1.8352999999999999</v>
      </c>
      <c r="G191" s="87">
        <v>1.8207</v>
      </c>
      <c r="H191" s="87">
        <v>1.7796000000000001</v>
      </c>
      <c r="I191" s="87">
        <v>1.7870999999999999</v>
      </c>
      <c r="J191" s="87">
        <v>1.7578</v>
      </c>
      <c r="K191" s="87">
        <v>1.7883</v>
      </c>
      <c r="L191" s="87">
        <v>1.8199000000000001</v>
      </c>
      <c r="M191" s="88">
        <v>1.778027272727273</v>
      </c>
      <c r="N191" s="89">
        <v>0.10052730396750528</v>
      </c>
    </row>
    <row r="192" spans="1:14" x14ac:dyDescent="0.25">
      <c r="A192" s="29" t="s">
        <v>339</v>
      </c>
      <c r="B192" s="87">
        <v>10.435</v>
      </c>
      <c r="C192" s="87">
        <v>10.359</v>
      </c>
      <c r="D192" s="87">
        <v>10.382</v>
      </c>
      <c r="E192" s="87">
        <v>10.368</v>
      </c>
      <c r="F192" s="87">
        <v>10.358000000000001</v>
      </c>
      <c r="G192" s="87">
        <v>10.395</v>
      </c>
      <c r="H192" s="87">
        <v>10.404</v>
      </c>
      <c r="I192" s="87">
        <v>10.43</v>
      </c>
      <c r="J192" s="87">
        <v>10.404999999999999</v>
      </c>
      <c r="K192" s="87">
        <v>10.378</v>
      </c>
      <c r="L192" s="87">
        <v>10.422000000000001</v>
      </c>
      <c r="M192" s="88">
        <v>10.394181818181819</v>
      </c>
      <c r="N192" s="89"/>
    </row>
    <row r="193" spans="1:14" x14ac:dyDescent="0.25">
      <c r="A193" s="29" t="s">
        <v>108</v>
      </c>
      <c r="B193" s="87">
        <v>4.3900000000000002E-2</v>
      </c>
      <c r="C193" s="87">
        <v>7.2800000000000004E-2</v>
      </c>
      <c r="D193" s="87">
        <v>6.9099999999999995E-2</v>
      </c>
      <c r="E193" s="87">
        <v>4.7600000000000003E-2</v>
      </c>
      <c r="F193" s="87">
        <v>7.1900000000000006E-2</v>
      </c>
      <c r="G193" s="87">
        <v>5.2299999999999999E-2</v>
      </c>
      <c r="H193" s="87">
        <v>4.3900000000000002E-2</v>
      </c>
      <c r="I193" s="87">
        <v>4.58E-2</v>
      </c>
      <c r="J193" s="87">
        <v>4.7699999999999999E-2</v>
      </c>
      <c r="K193" s="87">
        <v>4.48E-2</v>
      </c>
      <c r="L193" s="87">
        <v>5.4199999999999998E-2</v>
      </c>
      <c r="M193" s="88">
        <v>5.4000000000000006E-2</v>
      </c>
      <c r="N193" s="89">
        <v>2.2085289221560941E-2</v>
      </c>
    </row>
    <row r="194" spans="1:14" x14ac:dyDescent="0.25">
      <c r="A194" s="29" t="s">
        <v>340</v>
      </c>
      <c r="B194" s="87">
        <v>0.25</v>
      </c>
      <c r="C194" s="87">
        <v>0.193</v>
      </c>
      <c r="D194" s="87">
        <v>0.222</v>
      </c>
      <c r="E194" s="87">
        <v>0.222</v>
      </c>
      <c r="F194" s="87">
        <v>0.20699999999999999</v>
      </c>
      <c r="G194" s="87">
        <v>0.24299999999999999</v>
      </c>
      <c r="H194" s="87">
        <v>0.224</v>
      </c>
      <c r="I194" s="87">
        <v>0.216</v>
      </c>
      <c r="J194" s="87">
        <v>0.246</v>
      </c>
      <c r="K194" s="87">
        <v>0.27500000000000002</v>
      </c>
      <c r="L194" s="87">
        <v>0.23899999999999999</v>
      </c>
      <c r="M194" s="88">
        <v>0.23063636363636364</v>
      </c>
      <c r="N194" s="89"/>
    </row>
    <row r="195" spans="1:14" x14ac:dyDescent="0.25">
      <c r="A195" s="29" t="s">
        <v>265</v>
      </c>
      <c r="B195" s="87">
        <v>3.4001000000000001</v>
      </c>
      <c r="C195" s="87">
        <v>3.4569999999999999</v>
      </c>
      <c r="D195" s="87">
        <v>3.387</v>
      </c>
      <c r="E195" s="87">
        <v>3.4129999999999998</v>
      </c>
      <c r="F195" s="87">
        <v>3.3290000000000002</v>
      </c>
      <c r="G195" s="87">
        <v>3.367</v>
      </c>
      <c r="H195" s="87">
        <v>3.3490000000000002</v>
      </c>
      <c r="I195" s="87">
        <v>3.3450000000000002</v>
      </c>
      <c r="J195" s="87">
        <v>3.3340000000000001</v>
      </c>
      <c r="K195" s="87">
        <v>3.3490000000000002</v>
      </c>
      <c r="L195" s="87">
        <v>3.3660000000000001</v>
      </c>
      <c r="M195" s="88">
        <v>3.3723727272727273</v>
      </c>
      <c r="N195" s="89"/>
    </row>
    <row r="196" spans="1:14" x14ac:dyDescent="0.25">
      <c r="A196" s="29" t="s">
        <v>261</v>
      </c>
      <c r="B196" s="87">
        <v>3.3000000000000002E-2</v>
      </c>
      <c r="C196" s="87">
        <v>2.4899999999999999E-2</v>
      </c>
      <c r="D196" s="87">
        <v>3.1399999999999997E-2</v>
      </c>
      <c r="E196" s="87">
        <v>3.7900000000000003E-2</v>
      </c>
      <c r="F196" s="87">
        <v>4.3200000000000002E-2</v>
      </c>
      <c r="G196" s="87">
        <v>3.3000000000000002E-2</v>
      </c>
      <c r="H196" s="87">
        <v>3.95E-2</v>
      </c>
      <c r="I196" s="87">
        <v>4.8500000000000001E-2</v>
      </c>
      <c r="J196" s="87">
        <v>4.9299999999999997E-2</v>
      </c>
      <c r="K196" s="87">
        <v>2.2800000000000001E-2</v>
      </c>
      <c r="L196" s="87">
        <v>4.6899999999999997E-2</v>
      </c>
      <c r="M196" s="88">
        <v>3.730909090909091E-2</v>
      </c>
      <c r="N196" s="89">
        <v>1.7450283570596099E-2</v>
      </c>
    </row>
    <row r="197" spans="1:14" x14ac:dyDescent="0.25">
      <c r="A197" s="29" t="s">
        <v>236</v>
      </c>
      <c r="B197" s="87">
        <v>0.42220000000000002</v>
      </c>
      <c r="C197" s="87">
        <v>0.2477</v>
      </c>
      <c r="D197" s="87">
        <v>0.41149999999999998</v>
      </c>
      <c r="E197" s="87">
        <v>0.34699999999999998</v>
      </c>
      <c r="F197" s="87">
        <v>0.51619999999999999</v>
      </c>
      <c r="G197" s="87">
        <v>0.46100000000000002</v>
      </c>
      <c r="H197" s="87">
        <v>0.50690000000000002</v>
      </c>
      <c r="I197" s="87">
        <v>0.53500000000000003</v>
      </c>
      <c r="J197" s="87">
        <v>0.54049999999999998</v>
      </c>
      <c r="K197" s="87">
        <v>0.48949999999999999</v>
      </c>
      <c r="L197" s="87">
        <v>0.48570000000000002</v>
      </c>
      <c r="M197" s="88">
        <v>0.45119999999999988</v>
      </c>
      <c r="N197" s="89">
        <v>0.17030942962203327</v>
      </c>
    </row>
    <row r="198" spans="1:14" x14ac:dyDescent="0.25">
      <c r="A198" s="29" t="s">
        <v>326</v>
      </c>
      <c r="B198" s="87">
        <v>-0.17776731000000001</v>
      </c>
      <c r="C198" s="87">
        <v>-0.10429408499999999</v>
      </c>
      <c r="D198" s="87">
        <v>-0.17326207499999999</v>
      </c>
      <c r="E198" s="87">
        <v>-0.14610434999999999</v>
      </c>
      <c r="F198" s="87">
        <v>-0.21734600999999998</v>
      </c>
      <c r="G198" s="87">
        <v>-0.19410405</v>
      </c>
      <c r="H198" s="87">
        <v>-0.21343024499999999</v>
      </c>
      <c r="I198" s="87">
        <v>-0.22526175000000001</v>
      </c>
      <c r="J198" s="87">
        <v>-0.22757752499999997</v>
      </c>
      <c r="K198" s="87">
        <v>-0.20610397499999999</v>
      </c>
      <c r="L198" s="87">
        <v>-0.204503985</v>
      </c>
      <c r="M198" s="88">
        <v>-0.18997776000000002</v>
      </c>
      <c r="N198" s="89"/>
    </row>
    <row r="199" spans="1:14" x14ac:dyDescent="0.25">
      <c r="A199" s="29" t="s">
        <v>115</v>
      </c>
      <c r="B199" s="87">
        <v>101.14483268999999</v>
      </c>
      <c r="C199" s="87">
        <v>100.63040591499997</v>
      </c>
      <c r="D199" s="87">
        <v>100.96453792500002</v>
      </c>
      <c r="E199" s="87">
        <v>100.68029564999998</v>
      </c>
      <c r="F199" s="87">
        <v>100.69085398999998</v>
      </c>
      <c r="G199" s="87">
        <v>101.00739595000002</v>
      </c>
      <c r="H199" s="87">
        <v>101.12616975500002</v>
      </c>
      <c r="I199" s="87">
        <v>101.38603824999998</v>
      </c>
      <c r="J199" s="87">
        <v>100.98602247500001</v>
      </c>
      <c r="K199" s="87">
        <v>100.81079602500002</v>
      </c>
      <c r="L199" s="87">
        <v>101.43449601499998</v>
      </c>
      <c r="M199" s="88">
        <v>100.98744042181819</v>
      </c>
      <c r="N199" s="89"/>
    </row>
    <row r="200" spans="1:14" x14ac:dyDescent="0.25">
      <c r="A200" s="90" t="s">
        <v>344</v>
      </c>
      <c r="B200" s="90"/>
      <c r="C200" s="90"/>
      <c r="D200" s="90"/>
      <c r="E200" s="90"/>
      <c r="F200" s="90"/>
      <c r="G200" s="90"/>
      <c r="H200" s="90"/>
      <c r="I200" s="90"/>
      <c r="J200" s="90"/>
      <c r="K200" s="90"/>
      <c r="L200" s="90"/>
      <c r="M200" s="91"/>
      <c r="N200" s="92"/>
    </row>
    <row r="201" spans="1:14" x14ac:dyDescent="0.25">
      <c r="A201" s="29" t="s">
        <v>238</v>
      </c>
      <c r="B201" s="84">
        <v>5.9564563930401055</v>
      </c>
      <c r="C201" s="84">
        <v>5.9607305112599347</v>
      </c>
      <c r="D201" s="84">
        <v>5.9620017037140478</v>
      </c>
      <c r="E201" s="84">
        <v>5.9565392434428688</v>
      </c>
      <c r="F201" s="84">
        <v>5.95383636787182</v>
      </c>
      <c r="G201" s="84">
        <v>5.9721038465866041</v>
      </c>
      <c r="H201" s="84">
        <v>5.9676114273762355</v>
      </c>
      <c r="I201" s="84">
        <v>5.9611688609228821</v>
      </c>
      <c r="J201" s="84">
        <v>5.9706046867617015</v>
      </c>
      <c r="K201" s="84">
        <v>5.9826686248826846</v>
      </c>
      <c r="L201" s="84">
        <v>5.9762036033918084</v>
      </c>
      <c r="M201" s="85">
        <v>5.9654477517500624</v>
      </c>
      <c r="N201" s="86">
        <v>1.7428218333696455E-2</v>
      </c>
    </row>
    <row r="202" spans="1:14" x14ac:dyDescent="0.25">
      <c r="A202" s="29" t="s">
        <v>327</v>
      </c>
      <c r="B202" s="84">
        <v>6.6625157331920297</v>
      </c>
      <c r="C202" s="84">
        <v>6.6258978096900973</v>
      </c>
      <c r="D202" s="84">
        <v>6.5960840534732039</v>
      </c>
      <c r="E202" s="84">
        <v>6.622336557318234</v>
      </c>
      <c r="F202" s="84">
        <v>6.610884641508405</v>
      </c>
      <c r="G202" s="84">
        <v>6.5776276246602272</v>
      </c>
      <c r="H202" s="84">
        <v>6.5896963948152205</v>
      </c>
      <c r="I202" s="84">
        <v>6.6029845530957605</v>
      </c>
      <c r="J202" s="84">
        <v>6.6258775998095922</v>
      </c>
      <c r="K202" s="84">
        <v>6.5683052981798191</v>
      </c>
      <c r="L202" s="84">
        <v>6.5559633349727156</v>
      </c>
      <c r="M202" s="85">
        <v>6.6034703273377549</v>
      </c>
      <c r="N202" s="86">
        <v>5.8179026465702152E-2</v>
      </c>
    </row>
    <row r="203" spans="1:14" x14ac:dyDescent="0.25">
      <c r="A203" s="29" t="s">
        <v>239</v>
      </c>
      <c r="B203" s="84">
        <v>5.5619728155577195E-3</v>
      </c>
      <c r="C203" s="84">
        <v>4.6565085844029472E-3</v>
      </c>
      <c r="D203" s="84">
        <v>3.1350837184085279E-3</v>
      </c>
      <c r="E203" s="84">
        <v>5.7997515084322968E-3</v>
      </c>
      <c r="F203" s="84">
        <v>2.4612913205244061E-3</v>
      </c>
      <c r="G203" s="84">
        <v>3.1320063564013452E-3</v>
      </c>
      <c r="H203" s="84">
        <v>2.7648896786223345E-3</v>
      </c>
      <c r="I203" s="84">
        <v>3.1714129767943756E-3</v>
      </c>
      <c r="J203" s="84">
        <v>1.1935058832622575E-3</v>
      </c>
      <c r="K203" s="84">
        <v>2.1918397997651548E-3</v>
      </c>
      <c r="L203" s="84">
        <v>2.2326536830815976E-3</v>
      </c>
      <c r="M203" s="85">
        <v>3.3000833022957241E-3</v>
      </c>
      <c r="N203" s="86">
        <v>2.7681098185497084E-3</v>
      </c>
    </row>
    <row r="204" spans="1:14" ht="16.5" x14ac:dyDescent="0.25">
      <c r="A204" s="29" t="s">
        <v>342</v>
      </c>
      <c r="B204" s="84">
        <v>1.9817684933371291</v>
      </c>
      <c r="C204" s="84">
        <v>2.0530778070644571</v>
      </c>
      <c r="D204" s="84">
        <v>2.0578927042339408</v>
      </c>
      <c r="E204" s="84">
        <v>2.0211894197488611</v>
      </c>
      <c r="F204" s="84">
        <v>2.0406981230945145</v>
      </c>
      <c r="G204" s="84">
        <v>2.0453846242790026</v>
      </c>
      <c r="H204" s="84">
        <v>2.0536555727402241</v>
      </c>
      <c r="I204" s="84">
        <v>2.0472797118066524</v>
      </c>
      <c r="J204" s="84">
        <v>2.0210253901383819</v>
      </c>
      <c r="K204" s="84">
        <v>2.0385522239535141</v>
      </c>
      <c r="L204" s="84">
        <v>2.0808168647613035</v>
      </c>
      <c r="M204" s="85">
        <v>2.0401219031961797</v>
      </c>
      <c r="N204" s="86">
        <v>4.8739976069326174E-2</v>
      </c>
    </row>
    <row r="205" spans="1:14" ht="16.5" x14ac:dyDescent="0.25">
      <c r="A205" s="29" t="s">
        <v>341</v>
      </c>
      <c r="B205" s="84">
        <v>0</v>
      </c>
      <c r="C205" s="84">
        <v>0</v>
      </c>
      <c r="D205" s="84">
        <v>0</v>
      </c>
      <c r="E205" s="84">
        <v>0</v>
      </c>
      <c r="F205" s="84">
        <v>0</v>
      </c>
      <c r="G205" s="84">
        <v>0</v>
      </c>
      <c r="H205" s="84">
        <v>0</v>
      </c>
      <c r="I205" s="84">
        <v>0</v>
      </c>
      <c r="J205" s="84">
        <v>0</v>
      </c>
      <c r="K205" s="84">
        <v>0</v>
      </c>
      <c r="L205" s="84">
        <v>0</v>
      </c>
      <c r="M205" s="85">
        <v>0</v>
      </c>
      <c r="N205" s="86">
        <v>0</v>
      </c>
    </row>
    <row r="206" spans="1:14" x14ac:dyDescent="0.25">
      <c r="A206" s="29" t="s">
        <v>244</v>
      </c>
      <c r="B206" s="84">
        <v>0.18843581686773359</v>
      </c>
      <c r="C206" s="84">
        <v>0.19087476060746308</v>
      </c>
      <c r="D206" s="84">
        <v>0.19645717331073148</v>
      </c>
      <c r="E206" s="84">
        <v>0.2065010753872254</v>
      </c>
      <c r="F206" s="84">
        <v>0.20840417753941182</v>
      </c>
      <c r="G206" s="84">
        <v>0.21329285704561166</v>
      </c>
      <c r="H206" s="84">
        <v>0.20626164321393586</v>
      </c>
      <c r="I206" s="84">
        <v>0.20483457772494271</v>
      </c>
      <c r="J206" s="84">
        <v>0.18763645772778975</v>
      </c>
      <c r="K206" s="84">
        <v>0.20776294487190991</v>
      </c>
      <c r="L206" s="84">
        <v>0.20292285367909257</v>
      </c>
      <c r="M206" s="85">
        <v>0.20121675799780434</v>
      </c>
      <c r="N206" s="86">
        <v>1.6918043704308394E-2</v>
      </c>
    </row>
    <row r="207" spans="1:14" x14ac:dyDescent="0.25">
      <c r="A207" s="29" t="s">
        <v>243</v>
      </c>
      <c r="B207" s="84">
        <v>3.8423760540324287E-2</v>
      </c>
      <c r="C207" s="84">
        <v>3.5722857171768423E-2</v>
      </c>
      <c r="D207" s="84">
        <v>3.4649571574728602E-2</v>
      </c>
      <c r="E207" s="84">
        <v>3.8843156977433853E-2</v>
      </c>
      <c r="F207" s="84">
        <v>3.4749946825495863E-2</v>
      </c>
      <c r="G207" s="84">
        <v>3.3255865292319491E-2</v>
      </c>
      <c r="H207" s="84">
        <v>3.7331615981481964E-2</v>
      </c>
      <c r="I207" s="84">
        <v>3.8801980192794114E-2</v>
      </c>
      <c r="J207" s="84">
        <v>2.7373403567566956E-2</v>
      </c>
      <c r="K207" s="84">
        <v>3.7049265713626246E-2</v>
      </c>
      <c r="L207" s="84">
        <v>3.5690569231548584E-2</v>
      </c>
      <c r="M207" s="85">
        <v>3.5626544824462585E-2</v>
      </c>
      <c r="N207" s="86">
        <v>6.2858149015916917E-3</v>
      </c>
    </row>
    <row r="208" spans="1:14" x14ac:dyDescent="0.25">
      <c r="A208" s="29" t="s">
        <v>246</v>
      </c>
      <c r="B208" s="84">
        <v>0.55644630098177794</v>
      </c>
      <c r="C208" s="84">
        <v>0.5382973944558701</v>
      </c>
      <c r="D208" s="84">
        <v>0.59182847799188576</v>
      </c>
      <c r="E208" s="84">
        <v>0.57451472511647261</v>
      </c>
      <c r="F208" s="84">
        <v>0.59710671248692027</v>
      </c>
      <c r="G208" s="84">
        <v>0.59030730805924225</v>
      </c>
      <c r="H208" s="84">
        <v>0.57649295380541432</v>
      </c>
      <c r="I208" s="84">
        <v>0.57742769835308183</v>
      </c>
      <c r="J208" s="84">
        <v>0.56922884451989564</v>
      </c>
      <c r="K208" s="84">
        <v>0.58065265595489035</v>
      </c>
      <c r="L208" s="84">
        <v>0.58839011180604683</v>
      </c>
      <c r="M208" s="85">
        <v>0.57642665304831797</v>
      </c>
      <c r="N208" s="86">
        <v>3.263050626501969E-2</v>
      </c>
    </row>
    <row r="209" spans="1:14" x14ac:dyDescent="0.25">
      <c r="A209" s="29" t="s">
        <v>116</v>
      </c>
      <c r="B209" s="84">
        <v>2.9996323946248111</v>
      </c>
      <c r="C209" s="84">
        <v>2.9997258441617607</v>
      </c>
      <c r="D209" s="84">
        <v>2.9995804196601865</v>
      </c>
      <c r="E209" s="84">
        <v>2.9996890192827084</v>
      </c>
      <c r="F209" s="84">
        <v>3.0000880803895917</v>
      </c>
      <c r="G209" s="84">
        <v>3.0003883555574449</v>
      </c>
      <c r="H209" s="84">
        <v>3.0004414740203913</v>
      </c>
      <c r="I209" s="84">
        <v>3.0001728465867186</v>
      </c>
      <c r="J209" s="84">
        <v>2.9996648450711505</v>
      </c>
      <c r="K209" s="84">
        <v>2.9998733279668102</v>
      </c>
      <c r="L209" s="84">
        <v>2.9997296749820301</v>
      </c>
      <c r="M209" s="85">
        <v>2.9999078438457825</v>
      </c>
      <c r="N209" s="86">
        <v>5.9526469960724873E-4</v>
      </c>
    </row>
    <row r="210" spans="1:14" x14ac:dyDescent="0.25">
      <c r="A210" s="29" t="s">
        <v>245</v>
      </c>
      <c r="B210" s="84">
        <v>7.8332225100910986E-3</v>
      </c>
      <c r="C210" s="84">
        <v>1.308565518895259E-2</v>
      </c>
      <c r="D210" s="84">
        <v>1.2392470510550974E-2</v>
      </c>
      <c r="E210" s="84">
        <v>8.5484732848624713E-3</v>
      </c>
      <c r="F210" s="84">
        <v>1.2926690491736073E-2</v>
      </c>
      <c r="G210" s="84">
        <v>9.3703330606953149E-3</v>
      </c>
      <c r="H210" s="84">
        <v>7.858681682413644E-3</v>
      </c>
      <c r="I210" s="84">
        <v>8.1776365928784185E-3</v>
      </c>
      <c r="J210" s="84">
        <v>8.5359013868401921E-3</v>
      </c>
      <c r="K210" s="84">
        <v>8.0383632081373665E-3</v>
      </c>
      <c r="L210" s="84">
        <v>9.6834630206116511E-3</v>
      </c>
      <c r="M210" s="85">
        <v>9.6773537216154355E-3</v>
      </c>
      <c r="N210" s="86">
        <v>3.9937214488050274E-3</v>
      </c>
    </row>
    <row r="211" spans="1:14" x14ac:dyDescent="0.25">
      <c r="A211" s="29" t="s">
        <v>125</v>
      </c>
      <c r="B211" s="84">
        <v>0.16744545317408921</v>
      </c>
      <c r="C211" s="84">
        <v>0.1302203353692398</v>
      </c>
      <c r="D211" s="84">
        <v>0.14944804172157722</v>
      </c>
      <c r="E211" s="84">
        <v>0.14965526076708713</v>
      </c>
      <c r="F211" s="84">
        <v>0.13969672121471297</v>
      </c>
      <c r="G211" s="84">
        <v>0.16342444547423826</v>
      </c>
      <c r="H211" s="84">
        <v>0.150518750171446</v>
      </c>
      <c r="I211" s="84">
        <v>0.14476830434954124</v>
      </c>
      <c r="J211" s="84">
        <v>0.16524317261274798</v>
      </c>
      <c r="K211" s="84">
        <v>0.18521651695456604</v>
      </c>
      <c r="L211" s="84">
        <v>0.16028272608369568</v>
      </c>
      <c r="M211" s="85">
        <v>0.15508361162663106</v>
      </c>
      <c r="N211" s="86">
        <v>2.8945297361013061E-2</v>
      </c>
    </row>
    <row r="212" spans="1:14" x14ac:dyDescent="0.25">
      <c r="A212" s="29" t="s">
        <v>248</v>
      </c>
      <c r="B212" s="84">
        <v>3.777212057924209</v>
      </c>
      <c r="C212" s="84">
        <v>3.8687191811139772</v>
      </c>
      <c r="D212" s="84">
        <v>3.781801916133988</v>
      </c>
      <c r="E212" s="84">
        <v>3.816116534855158</v>
      </c>
      <c r="F212" s="84">
        <v>3.7262843233222265</v>
      </c>
      <c r="G212" s="84">
        <v>3.755780385207891</v>
      </c>
      <c r="H212" s="84">
        <v>3.732536466240008</v>
      </c>
      <c r="I212" s="84">
        <v>3.7184520471907558</v>
      </c>
      <c r="J212" s="84">
        <v>3.7144998039637582</v>
      </c>
      <c r="K212" s="84">
        <v>3.7411790466715202</v>
      </c>
      <c r="L212" s="84">
        <v>3.7441156732968608</v>
      </c>
      <c r="M212" s="85">
        <v>3.7615179487200319</v>
      </c>
      <c r="N212" s="86">
        <v>8.9497580445225114E-2</v>
      </c>
    </row>
    <row r="213" spans="1:14" x14ac:dyDescent="0.25">
      <c r="A213" s="29" t="s">
        <v>247</v>
      </c>
      <c r="B213" s="84">
        <v>7.0109517897146041E-3</v>
      </c>
      <c r="C213" s="84">
        <v>5.3290591156913867E-3</v>
      </c>
      <c r="D213" s="84">
        <v>6.7049661961572473E-3</v>
      </c>
      <c r="E213" s="84">
        <v>8.1041582681188832E-3</v>
      </c>
      <c r="F213" s="84">
        <v>9.2476057156369394E-3</v>
      </c>
      <c r="G213" s="84">
        <v>7.0397036432167746E-3</v>
      </c>
      <c r="H213" s="84">
        <v>8.4191717886217977E-3</v>
      </c>
      <c r="I213" s="84">
        <v>1.0310771570401243E-2</v>
      </c>
      <c r="J213" s="84">
        <v>1.0504249464255143E-2</v>
      </c>
      <c r="K213" s="84">
        <v>4.8709262770328292E-3</v>
      </c>
      <c r="L213" s="84">
        <v>9.9768019800016341E-3</v>
      </c>
      <c r="M213" s="85">
        <v>7.9562150735316799E-3</v>
      </c>
      <c r="N213" s="86">
        <v>3.7046991248032828E-3</v>
      </c>
    </row>
    <row r="214" spans="1:14" x14ac:dyDescent="0.25">
      <c r="A214" s="29" t="s">
        <v>112</v>
      </c>
      <c r="B214" s="84">
        <v>0.22235585825930548</v>
      </c>
      <c r="C214" s="84">
        <v>0.13141486813202966</v>
      </c>
      <c r="D214" s="84">
        <v>0.21782317813568741</v>
      </c>
      <c r="E214" s="84">
        <v>0.18393546936072017</v>
      </c>
      <c r="F214" s="84">
        <v>0.27392449161354193</v>
      </c>
      <c r="G214" s="84">
        <v>0.24378594764837347</v>
      </c>
      <c r="H214" s="84">
        <v>0.26783163525866427</v>
      </c>
      <c r="I214" s="84">
        <v>0.28194897169479732</v>
      </c>
      <c r="J214" s="84">
        <v>0.28548356565469041</v>
      </c>
      <c r="K214" s="84">
        <v>0.25923683571979811</v>
      </c>
      <c r="L214" s="84">
        <v>0.25612614879525081</v>
      </c>
      <c r="M214" s="85">
        <v>0.23853336093389632</v>
      </c>
      <c r="N214" s="86">
        <v>8.966972173502083E-2</v>
      </c>
    </row>
    <row r="215" spans="1:14" x14ac:dyDescent="0.25">
      <c r="A215" s="29" t="s">
        <v>328</v>
      </c>
      <c r="B215" s="84">
        <v>0.56427952349186905</v>
      </c>
      <c r="C215" s="84">
        <v>0.55138304964482265</v>
      </c>
      <c r="D215" s="84">
        <v>0.60422094850243668</v>
      </c>
      <c r="E215" s="84">
        <v>0.58306319840133514</v>
      </c>
      <c r="F215" s="84">
        <v>0.61003340297865638</v>
      </c>
      <c r="G215" s="84">
        <v>0.5996776411199376</v>
      </c>
      <c r="H215" s="84">
        <v>0.58435163548782798</v>
      </c>
      <c r="I215" s="84">
        <v>0.58560533494596023</v>
      </c>
      <c r="J215" s="84">
        <v>0.57776474590673588</v>
      </c>
      <c r="K215" s="84">
        <v>0.58869101916302768</v>
      </c>
      <c r="L215" s="84">
        <v>0.59807357482665846</v>
      </c>
      <c r="M215" s="85">
        <v>0.58610400676993346</v>
      </c>
      <c r="N215" s="86">
        <v>3.3023454599986866E-2</v>
      </c>
    </row>
    <row r="216" spans="1:14" x14ac:dyDescent="0.25">
      <c r="A216" s="29" t="s">
        <v>329</v>
      </c>
      <c r="B216" s="84">
        <v>2.2086280707451871</v>
      </c>
      <c r="C216" s="84">
        <v>2.2796754248436888</v>
      </c>
      <c r="D216" s="84">
        <v>2.2889994491194012</v>
      </c>
      <c r="E216" s="84">
        <v>2.2665336521135204</v>
      </c>
      <c r="F216" s="84">
        <v>2.2838522474594223</v>
      </c>
      <c r="G216" s="84">
        <v>2.291933346616934</v>
      </c>
      <c r="H216" s="84">
        <v>2.2972488319356419</v>
      </c>
      <c r="I216" s="84">
        <v>2.2909162697243888</v>
      </c>
      <c r="J216" s="84">
        <v>2.2360352514337385</v>
      </c>
      <c r="K216" s="84">
        <v>2.2833644345390502</v>
      </c>
      <c r="L216" s="84">
        <v>2.3194302876719446</v>
      </c>
      <c r="M216" s="85">
        <v>2.2769652060184469</v>
      </c>
      <c r="N216" s="86">
        <v>5.8240811578966691E-2</v>
      </c>
    </row>
    <row r="217" spans="1:14" x14ac:dyDescent="0.25">
      <c r="A217" s="29" t="s">
        <v>330</v>
      </c>
      <c r="B217" s="84">
        <v>6.6699131570367216</v>
      </c>
      <c r="C217" s="84">
        <v>6.632090966107353</v>
      </c>
      <c r="D217" s="84">
        <v>6.6002537148186873</v>
      </c>
      <c r="E217" s="84">
        <v>6.6300502268244488</v>
      </c>
      <c r="F217" s="84">
        <v>6.6141581589647025</v>
      </c>
      <c r="G217" s="84">
        <v>6.5817931931142413</v>
      </c>
      <c r="H217" s="84">
        <v>6.5933736980877882</v>
      </c>
      <c r="I217" s="84">
        <v>6.6072025323548971</v>
      </c>
      <c r="J217" s="84">
        <v>6.6274649626343312</v>
      </c>
      <c r="K217" s="84">
        <v>6.5712204451135063</v>
      </c>
      <c r="L217" s="84">
        <v>6.5589327643712139</v>
      </c>
      <c r="M217" s="85">
        <v>6.6078594381298084</v>
      </c>
      <c r="N217" s="86">
        <v>6.0417071990790099E-2</v>
      </c>
    </row>
    <row r="218" spans="1:14" x14ac:dyDescent="0.25">
      <c r="A218" s="29" t="s">
        <v>331</v>
      </c>
      <c r="B218" s="84">
        <v>2.772907594237056</v>
      </c>
      <c r="C218" s="84">
        <v>2.8310584744885112</v>
      </c>
      <c r="D218" s="84">
        <v>2.893220397621838</v>
      </c>
      <c r="E218" s="84">
        <v>2.8495968505148555</v>
      </c>
      <c r="F218" s="84">
        <v>2.8938856504380785</v>
      </c>
      <c r="G218" s="84">
        <v>2.8916109877368719</v>
      </c>
      <c r="H218" s="84">
        <v>2.8816004674234699</v>
      </c>
      <c r="I218" s="84">
        <v>2.8765216046703488</v>
      </c>
      <c r="J218" s="84">
        <v>2.8137999973404746</v>
      </c>
      <c r="K218" s="84">
        <v>2.8720554537020782</v>
      </c>
      <c r="L218" s="84">
        <v>2.9175038624986032</v>
      </c>
      <c r="M218" s="85">
        <v>2.8630692127883801</v>
      </c>
      <c r="N218" s="86">
        <v>8.0913876810522506E-2</v>
      </c>
    </row>
    <row r="219" spans="1:14" x14ac:dyDescent="0.25">
      <c r="A219" s="29" t="s">
        <v>332</v>
      </c>
      <c r="B219" s="84">
        <v>0.91317139313489537</v>
      </c>
      <c r="C219" s="84">
        <v>0.9149381482668798</v>
      </c>
      <c r="D219" s="84">
        <v>0.91285417793057788</v>
      </c>
      <c r="E219" s="84">
        <v>0.90730261863661144</v>
      </c>
      <c r="F219" s="84">
        <v>0.90733895142045273</v>
      </c>
      <c r="G219" s="84">
        <v>0.90556736904264656</v>
      </c>
      <c r="H219" s="84">
        <v>0.90873044297472194</v>
      </c>
      <c r="I219" s="84">
        <v>0.90904787617703675</v>
      </c>
      <c r="J219" s="84">
        <v>0.91504518543249669</v>
      </c>
      <c r="K219" s="84">
        <v>0.90750944134854106</v>
      </c>
      <c r="L219" s="84">
        <v>0.91114449162460953</v>
      </c>
      <c r="M219" s="85">
        <v>0.91024091781722449</v>
      </c>
      <c r="N219" s="86">
        <v>6.3658502636948526E-3</v>
      </c>
    </row>
    <row r="220" spans="1:14" x14ac:dyDescent="0.25">
      <c r="A220" s="29" t="s">
        <v>333</v>
      </c>
      <c r="B220" s="84">
        <v>0.62636955007682715</v>
      </c>
      <c r="C220" s="84">
        <v>0.59282147736728774</v>
      </c>
      <c r="D220" s="84">
        <v>0.56225541853273597</v>
      </c>
      <c r="E220" s="84">
        <v>0.58658947026731667</v>
      </c>
      <c r="F220" s="84">
        <v>0.56799452683652163</v>
      </c>
      <c r="G220" s="84">
        <v>0.55389703970084625</v>
      </c>
      <c r="H220" s="84">
        <v>0.56098512546402368</v>
      </c>
      <c r="I220" s="84">
        <v>0.56837139327777919</v>
      </c>
      <c r="J220" s="84">
        <v>0.59806964939603269</v>
      </c>
      <c r="K220" s="84">
        <v>0.55388906999619181</v>
      </c>
      <c r="L220" s="84">
        <v>0.5351363677630232</v>
      </c>
      <c r="M220" s="85">
        <v>0.5733071898798715</v>
      </c>
      <c r="N220" s="86">
        <v>4.8704714083380778E-2</v>
      </c>
    </row>
    <row r="221" spans="1:14" x14ac:dyDescent="0.25">
      <c r="A221" s="29" t="s">
        <v>334</v>
      </c>
      <c r="B221" s="84">
        <v>0.42870952471841639</v>
      </c>
      <c r="C221" s="84">
        <v>0.44328789123948598</v>
      </c>
      <c r="D221" s="84">
        <v>0.38907408530140608</v>
      </c>
      <c r="E221" s="84">
        <v>0.40883264333054603</v>
      </c>
      <c r="F221" s="84">
        <v>0.38071899130570663</v>
      </c>
      <c r="G221" s="84">
        <v>0.39328265523684558</v>
      </c>
      <c r="H221" s="84">
        <v>0.40722919272355018</v>
      </c>
      <c r="I221" s="84">
        <v>0.40408389348363849</v>
      </c>
      <c r="J221" s="84">
        <v>0.41173100462900902</v>
      </c>
      <c r="K221" s="84">
        <v>0.40643805455993953</v>
      </c>
      <c r="L221" s="84">
        <v>0.39194962319333992</v>
      </c>
      <c r="M221" s="85">
        <v>0.40593977815653487</v>
      </c>
      <c r="N221" s="86">
        <v>3.4309139735885424E-2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2C6FC-D09E-46F5-AF74-5C8A838FFB7B}">
  <dimension ref="A1:AP86"/>
  <sheetViews>
    <sheetView tabSelected="1" topLeftCell="A14" workbookViewId="0">
      <selection activeCell="A75" sqref="A75"/>
    </sheetView>
  </sheetViews>
  <sheetFormatPr defaultColWidth="9.140625" defaultRowHeight="12" x14ac:dyDescent="0.2"/>
  <cols>
    <col min="1" max="1" width="21.42578125" style="68" customWidth="1"/>
    <col min="2" max="2" width="7.140625" style="68" bestFit="1" customWidth="1"/>
    <col min="3" max="3" width="7.5703125" style="68" bestFit="1" customWidth="1"/>
    <col min="4" max="4" width="6.85546875" style="68" bestFit="1" customWidth="1"/>
    <col min="5" max="5" width="7.7109375" style="68" bestFit="1" customWidth="1"/>
    <col min="6" max="6" width="8" style="68" bestFit="1" customWidth="1"/>
    <col min="7" max="7" width="6.85546875" style="68" bestFit="1" customWidth="1"/>
    <col min="8" max="8" width="7.5703125" style="68" bestFit="1" customWidth="1"/>
    <col min="9" max="9" width="7.42578125" style="68" bestFit="1" customWidth="1"/>
    <col min="10" max="10" width="7.28515625" style="68" bestFit="1" customWidth="1"/>
    <col min="11" max="11" width="6.85546875" style="68" bestFit="1" customWidth="1"/>
    <col min="12" max="12" width="7.42578125" style="68" bestFit="1" customWidth="1"/>
    <col min="13" max="13" width="8" style="68" bestFit="1" customWidth="1"/>
    <col min="14" max="14" width="7.7109375" style="68" bestFit="1" customWidth="1"/>
    <col min="15" max="15" width="7.42578125" style="68" bestFit="1" customWidth="1"/>
    <col min="16" max="16" width="7.5703125" style="68" bestFit="1" customWidth="1"/>
    <col min="17" max="17" width="7.42578125" style="68" bestFit="1" customWidth="1"/>
    <col min="18" max="19" width="7.7109375" style="68" bestFit="1" customWidth="1"/>
    <col min="20" max="20" width="7.28515625" style="68" bestFit="1" customWidth="1"/>
    <col min="21" max="21" width="6.85546875" style="68" bestFit="1" customWidth="1"/>
    <col min="22" max="22" width="7.28515625" style="68" bestFit="1" customWidth="1"/>
    <col min="23" max="23" width="8.140625" style="68" customWidth="1"/>
    <col min="24" max="24" width="8.140625" style="68" bestFit="1" customWidth="1"/>
    <col min="25" max="25" width="7" style="68" bestFit="1" customWidth="1"/>
    <col min="26" max="26" width="7.42578125" style="68" bestFit="1" customWidth="1"/>
    <col min="27" max="29" width="7.5703125" style="68" bestFit="1" customWidth="1"/>
    <col min="30" max="30" width="7.42578125" style="68" bestFit="1" customWidth="1"/>
    <col min="31" max="31" width="7.5703125" style="68" bestFit="1" customWidth="1"/>
    <col min="32" max="32" width="7.28515625" style="68" bestFit="1" customWidth="1"/>
    <col min="33" max="34" width="7.85546875" style="68" bestFit="1" customWidth="1"/>
    <col min="35" max="35" width="7.5703125" style="68" bestFit="1" customWidth="1"/>
    <col min="36" max="36" width="7.85546875" style="68" bestFit="1" customWidth="1"/>
    <col min="37" max="37" width="7.42578125" style="68" bestFit="1" customWidth="1"/>
    <col min="38" max="38" width="7.5703125" style="68" bestFit="1" customWidth="1"/>
    <col min="39" max="39" width="7.28515625" style="68" bestFit="1" customWidth="1"/>
    <col min="40" max="41" width="7.5703125" style="68" bestFit="1" customWidth="1"/>
    <col min="42" max="42" width="6.85546875" style="68" bestFit="1" customWidth="1"/>
    <col min="43" max="16384" width="9.140625" style="68"/>
  </cols>
  <sheetData>
    <row r="1" spans="1:42" s="8" customFormat="1" ht="15.75" x14ac:dyDescent="0.25">
      <c r="A1" s="8" t="s">
        <v>373</v>
      </c>
    </row>
    <row r="3" spans="1:42" s="72" customFormat="1" ht="12.75" x14ac:dyDescent="0.2">
      <c r="A3" s="73" t="s">
        <v>0</v>
      </c>
      <c r="B3" s="71" t="s">
        <v>1</v>
      </c>
      <c r="C3" s="71" t="s">
        <v>2</v>
      </c>
      <c r="D3" s="71" t="s">
        <v>3</v>
      </c>
      <c r="E3" s="71" t="s">
        <v>4</v>
      </c>
      <c r="F3" s="71" t="s">
        <v>272</v>
      </c>
      <c r="G3" s="71" t="s">
        <v>6</v>
      </c>
      <c r="H3" s="71" t="s">
        <v>7</v>
      </c>
      <c r="I3" s="71" t="s">
        <v>8</v>
      </c>
      <c r="J3" s="71" t="s">
        <v>9</v>
      </c>
      <c r="K3" s="71" t="s">
        <v>273</v>
      </c>
      <c r="L3" s="71" t="s">
        <v>274</v>
      </c>
      <c r="M3" s="71" t="s">
        <v>275</v>
      </c>
      <c r="N3" s="71" t="s">
        <v>276</v>
      </c>
      <c r="O3" s="71" t="s">
        <v>277</v>
      </c>
      <c r="P3" s="71" t="s">
        <v>278</v>
      </c>
      <c r="Q3" s="71" t="s">
        <v>279</v>
      </c>
      <c r="R3" s="71" t="s">
        <v>10</v>
      </c>
      <c r="S3" s="71" t="s">
        <v>12</v>
      </c>
      <c r="T3" s="71" t="s">
        <v>166</v>
      </c>
      <c r="U3" s="71" t="s">
        <v>13</v>
      </c>
      <c r="V3" s="71" t="s">
        <v>280</v>
      </c>
      <c r="W3" s="71" t="s">
        <v>14</v>
      </c>
      <c r="X3" s="71" t="s">
        <v>281</v>
      </c>
      <c r="Y3" s="71" t="s">
        <v>15</v>
      </c>
      <c r="Z3" s="71" t="s">
        <v>16</v>
      </c>
      <c r="AA3" s="71" t="s">
        <v>282</v>
      </c>
      <c r="AB3" s="71" t="s">
        <v>17</v>
      </c>
      <c r="AC3" s="71" t="s">
        <v>18</v>
      </c>
      <c r="AD3" s="71" t="s">
        <v>283</v>
      </c>
      <c r="AE3" s="71" t="s">
        <v>284</v>
      </c>
      <c r="AF3" s="71" t="s">
        <v>285</v>
      </c>
      <c r="AG3" s="71" t="s">
        <v>286</v>
      </c>
      <c r="AH3" s="71" t="s">
        <v>287</v>
      </c>
      <c r="AI3" s="71" t="s">
        <v>288</v>
      </c>
      <c r="AJ3" s="71" t="s">
        <v>289</v>
      </c>
      <c r="AK3" s="71" t="s">
        <v>290</v>
      </c>
      <c r="AL3" s="71" t="s">
        <v>19</v>
      </c>
      <c r="AM3" s="71" t="s">
        <v>20</v>
      </c>
      <c r="AN3" s="71" t="s">
        <v>291</v>
      </c>
      <c r="AO3" s="71" t="s">
        <v>292</v>
      </c>
      <c r="AP3" s="71" t="s">
        <v>293</v>
      </c>
    </row>
    <row r="4" spans="1:42" s="69" customFormat="1" ht="12.75" x14ac:dyDescent="0.2">
      <c r="A4" s="1" t="s">
        <v>165</v>
      </c>
      <c r="B4" s="71">
        <v>7</v>
      </c>
      <c r="C4" s="71">
        <v>9</v>
      </c>
      <c r="D4" s="71">
        <v>11</v>
      </c>
      <c r="E4" s="71">
        <v>23</v>
      </c>
      <c r="F4" s="71">
        <v>24</v>
      </c>
      <c r="G4" s="71">
        <v>39</v>
      </c>
      <c r="H4" s="71">
        <v>43</v>
      </c>
      <c r="I4" s="71">
        <v>45</v>
      </c>
      <c r="J4" s="71">
        <v>49</v>
      </c>
      <c r="K4" s="71">
        <v>51</v>
      </c>
      <c r="L4" s="71">
        <v>52</v>
      </c>
      <c r="M4" s="71">
        <v>55</v>
      </c>
      <c r="N4" s="71">
        <v>59</v>
      </c>
      <c r="O4" s="71">
        <v>60</v>
      </c>
      <c r="P4" s="71">
        <v>63</v>
      </c>
      <c r="Q4" s="71">
        <v>66</v>
      </c>
      <c r="R4" s="71">
        <v>69</v>
      </c>
      <c r="S4" s="71">
        <v>85</v>
      </c>
      <c r="T4" s="71">
        <v>88</v>
      </c>
      <c r="U4" s="55">
        <v>89</v>
      </c>
      <c r="V4" s="55">
        <v>90</v>
      </c>
      <c r="W4" s="55">
        <v>93</v>
      </c>
      <c r="X4" s="55">
        <v>95</v>
      </c>
      <c r="Y4" s="55">
        <v>113</v>
      </c>
      <c r="Z4" s="55">
        <v>118</v>
      </c>
      <c r="AA4" s="55">
        <v>121</v>
      </c>
      <c r="AB4" s="55">
        <v>133</v>
      </c>
      <c r="AC4" s="55">
        <v>137</v>
      </c>
      <c r="AD4" s="55">
        <v>139</v>
      </c>
      <c r="AE4" s="55">
        <v>140</v>
      </c>
      <c r="AF4" s="55">
        <v>141</v>
      </c>
      <c r="AG4" s="55">
        <v>145</v>
      </c>
      <c r="AH4" s="55">
        <v>147</v>
      </c>
      <c r="AI4" s="55">
        <v>151</v>
      </c>
      <c r="AJ4" s="55">
        <v>157</v>
      </c>
      <c r="AK4" s="55">
        <v>175</v>
      </c>
      <c r="AL4" s="55">
        <v>181</v>
      </c>
      <c r="AM4" s="55">
        <v>182</v>
      </c>
      <c r="AN4" s="55">
        <v>208</v>
      </c>
      <c r="AO4" s="55">
        <v>232</v>
      </c>
      <c r="AP4" s="55">
        <v>238</v>
      </c>
    </row>
    <row r="5" spans="1:42" s="69" customFormat="1" ht="12.75" x14ac:dyDescent="0.2">
      <c r="A5" s="1" t="s">
        <v>22</v>
      </c>
      <c r="B5" s="71">
        <v>0.91</v>
      </c>
      <c r="C5" s="71">
        <v>0.02</v>
      </c>
      <c r="D5" s="71">
        <v>1.4</v>
      </c>
      <c r="E5" s="71">
        <v>1.5</v>
      </c>
      <c r="F5" s="71">
        <v>0.02</v>
      </c>
      <c r="G5" s="71">
        <v>1.1000000000000001</v>
      </c>
      <c r="H5" s="71">
        <v>33</v>
      </c>
      <c r="I5" s="71">
        <v>0.02</v>
      </c>
      <c r="J5" s="71">
        <v>0.09</v>
      </c>
      <c r="K5" s="71">
        <v>0.01</v>
      </c>
      <c r="L5" s="71">
        <v>0.2</v>
      </c>
      <c r="M5" s="71">
        <v>0.61</v>
      </c>
      <c r="N5" s="71">
        <v>6.0000000000000001E-3</v>
      </c>
      <c r="O5" s="71">
        <v>0.03</v>
      </c>
      <c r="P5" s="71">
        <v>0.02</v>
      </c>
      <c r="Q5" s="71">
        <v>0.05</v>
      </c>
      <c r="R5" s="71">
        <v>7.0000000000000001E-3</v>
      </c>
      <c r="S5" s="71">
        <v>0.05</v>
      </c>
      <c r="T5" s="71">
        <v>0.01</v>
      </c>
      <c r="U5" s="55">
        <v>1E-3</v>
      </c>
      <c r="V5" s="55">
        <v>0.01</v>
      </c>
      <c r="W5" s="55">
        <v>1E-3</v>
      </c>
      <c r="X5" s="55">
        <v>6.0000000000000001E-3</v>
      </c>
      <c r="Y5" s="55">
        <v>0.01</v>
      </c>
      <c r="Z5" s="55">
        <v>0.02</v>
      </c>
      <c r="AA5" s="55">
        <v>0.11</v>
      </c>
      <c r="AB5" s="55">
        <v>0.02</v>
      </c>
      <c r="AC5" s="55">
        <v>0.01</v>
      </c>
      <c r="AD5" s="55">
        <v>5.0000000000000001E-3</v>
      </c>
      <c r="AE5" s="55">
        <v>0.03</v>
      </c>
      <c r="AF5" s="55">
        <v>5.0000000000000001E-3</v>
      </c>
      <c r="AG5" s="55">
        <v>7.0000000000000001E-3</v>
      </c>
      <c r="AH5" s="55">
        <v>0.03</v>
      </c>
      <c r="AI5" s="55">
        <v>3.0000000000000001E-3</v>
      </c>
      <c r="AJ5" s="55">
        <v>6.0000000000000001E-3</v>
      </c>
      <c r="AK5" s="55">
        <v>6.0000000000000001E-3</v>
      </c>
      <c r="AL5" s="55">
        <v>6.0000000000000001E-3</v>
      </c>
      <c r="AM5" s="55">
        <v>8.0000000000000002E-3</v>
      </c>
      <c r="AN5" s="55">
        <v>6.0000000000000001E-3</v>
      </c>
      <c r="AO5" s="55">
        <v>8.9999999999999993E-3</v>
      </c>
      <c r="AP5" s="55">
        <v>6.0000000000000001E-3</v>
      </c>
    </row>
    <row r="6" spans="1:42" s="69" customFormat="1" ht="12.75" x14ac:dyDescent="0.2">
      <c r="A6" s="1"/>
      <c r="B6" s="70"/>
      <c r="C6" s="70"/>
      <c r="D6" s="70"/>
      <c r="E6" s="70"/>
      <c r="F6" s="70"/>
      <c r="G6" s="70"/>
      <c r="H6" s="70"/>
      <c r="I6" s="70"/>
      <c r="J6" s="70"/>
      <c r="K6" s="70"/>
      <c r="L6" s="70"/>
      <c r="M6" s="70"/>
      <c r="N6" s="70"/>
      <c r="O6" s="70"/>
      <c r="P6" s="70"/>
      <c r="Q6" s="70"/>
      <c r="R6" s="70"/>
      <c r="S6" s="70"/>
      <c r="T6" s="70"/>
      <c r="U6" s="70"/>
      <c r="V6" s="70"/>
      <c r="W6" s="70"/>
      <c r="X6" s="70"/>
      <c r="Y6" s="70"/>
      <c r="Z6" s="70"/>
      <c r="AA6" s="70"/>
      <c r="AB6" s="70"/>
      <c r="AC6" s="70"/>
      <c r="AD6" s="70"/>
      <c r="AE6" s="70"/>
      <c r="AF6" s="70"/>
      <c r="AG6" s="70"/>
      <c r="AH6" s="70"/>
      <c r="AI6" s="70"/>
      <c r="AJ6" s="70"/>
      <c r="AK6" s="70"/>
      <c r="AL6" s="70"/>
      <c r="AM6" s="70"/>
      <c r="AN6" s="70"/>
      <c r="AO6" s="70"/>
      <c r="AP6" s="70"/>
    </row>
    <row r="7" spans="1:42" s="30" customFormat="1" ht="12.75" x14ac:dyDescent="0.25">
      <c r="A7" s="30" t="s">
        <v>23</v>
      </c>
    </row>
    <row r="8" spans="1:42" s="30" customFormat="1" ht="12.75" x14ac:dyDescent="0.25">
      <c r="A8" s="30" t="s">
        <v>294</v>
      </c>
    </row>
    <row r="9" spans="1:42" ht="12.75" x14ac:dyDescent="0.2">
      <c r="A9" s="74" t="s">
        <v>404</v>
      </c>
      <c r="B9" s="75">
        <v>8197.7906239706499</v>
      </c>
      <c r="C9" s="76">
        <v>18.7625028609467</v>
      </c>
      <c r="D9" s="75">
        <v>26620.882167460401</v>
      </c>
      <c r="E9" s="75">
        <v>17912.795019519901</v>
      </c>
      <c r="F9" s="76">
        <v>44.1495836189317</v>
      </c>
      <c r="G9" s="75">
        <v>200.43336163690901</v>
      </c>
      <c r="H9" s="75">
        <v>3942.7109014091602</v>
      </c>
      <c r="I9" s="77">
        <v>0.215784839545094</v>
      </c>
      <c r="J9" s="75">
        <v>10.413875313242499</v>
      </c>
      <c r="K9" s="77">
        <v>0.43323322990199098</v>
      </c>
      <c r="L9" s="77">
        <v>1.8337694297624001</v>
      </c>
      <c r="M9" s="75">
        <v>26844.4466700179</v>
      </c>
      <c r="N9" s="77">
        <v>2.98490847166843E-2</v>
      </c>
      <c r="O9" s="77">
        <v>1.2319400830840901E-2</v>
      </c>
      <c r="P9" s="76">
        <v>0.844306669477078</v>
      </c>
      <c r="Q9" s="75">
        <v>349.429640747728</v>
      </c>
      <c r="R9" s="75">
        <v>116.692896046558</v>
      </c>
      <c r="S9" s="75">
        <v>8.9740374508927492E-3</v>
      </c>
      <c r="T9" s="76">
        <v>75.893046236827303</v>
      </c>
      <c r="U9" s="77">
        <v>7.1925534372857198E-3</v>
      </c>
      <c r="V9" s="77">
        <v>4.3639748189311899E-2</v>
      </c>
      <c r="W9" s="77">
        <v>1.7667063635479501</v>
      </c>
      <c r="X9" s="77">
        <v>1.04610602188054</v>
      </c>
      <c r="Y9" s="77">
        <v>0.177886732200398</v>
      </c>
      <c r="Z9" s="76">
        <v>77.409052942067305</v>
      </c>
      <c r="AA9" s="77">
        <v>0.12928241570934501</v>
      </c>
      <c r="AB9" s="75">
        <v>1.0933109286257799E-3</v>
      </c>
      <c r="AC9" s="75">
        <v>4.0109077034363597E-3</v>
      </c>
      <c r="AD9" s="77">
        <v>0.23301530567861001</v>
      </c>
      <c r="AE9" s="77">
        <v>0.218540432750264</v>
      </c>
      <c r="AF9" s="77">
        <v>1.0158974635234999E-2</v>
      </c>
      <c r="AG9" s="77">
        <v>1.8585248774557198E-2</v>
      </c>
      <c r="AH9" s="75">
        <v>3.30925136711703E-3</v>
      </c>
      <c r="AI9" s="75">
        <v>1.27800836375137E-4</v>
      </c>
      <c r="AJ9" s="75">
        <v>0</v>
      </c>
      <c r="AK9" s="75">
        <v>1.46667564725662E-4</v>
      </c>
      <c r="AL9" s="77">
        <v>1.51869723463039</v>
      </c>
      <c r="AM9" s="75">
        <v>3.2394510721512303E-4</v>
      </c>
      <c r="AN9" s="76">
        <v>271.96064578658599</v>
      </c>
      <c r="AO9" s="77">
        <v>0.26198247007207498</v>
      </c>
      <c r="AP9" s="77">
        <v>2.03080407888897E-2</v>
      </c>
    </row>
    <row r="10" spans="1:42" ht="12.75" x14ac:dyDescent="0.2">
      <c r="A10" s="74" t="s">
        <v>404</v>
      </c>
      <c r="B10" s="75">
        <v>7962.5134664571497</v>
      </c>
      <c r="C10" s="76">
        <v>21.3096934613333</v>
      </c>
      <c r="D10" s="75">
        <v>26876.090799346901</v>
      </c>
      <c r="E10" s="75">
        <v>17105.1822770873</v>
      </c>
      <c r="F10" s="76">
        <v>52.160660722050999</v>
      </c>
      <c r="G10" s="75">
        <v>181.71175763398401</v>
      </c>
      <c r="H10" s="75">
        <v>3151.3850520276901</v>
      </c>
      <c r="I10" s="77">
        <v>0.21879710051682399</v>
      </c>
      <c r="J10" s="75">
        <v>13.1578794377912</v>
      </c>
      <c r="K10" s="77">
        <v>0.46770597019376903</v>
      </c>
      <c r="L10" s="77">
        <v>1.81904289605747</v>
      </c>
      <c r="M10" s="75">
        <v>23246.263010699298</v>
      </c>
      <c r="N10" s="77">
        <v>2.39938595201038E-2</v>
      </c>
      <c r="O10" s="77">
        <v>2.0932321892808799E-2</v>
      </c>
      <c r="P10" s="76">
        <v>0.78547290075546805</v>
      </c>
      <c r="Q10" s="75">
        <v>311.95169147618799</v>
      </c>
      <c r="R10" s="75">
        <v>136.18577676487899</v>
      </c>
      <c r="S10" s="75">
        <v>7.7276769748921004E-3</v>
      </c>
      <c r="T10" s="76">
        <v>66.533801633163094</v>
      </c>
      <c r="U10" s="77">
        <v>1.8081565377863301E-2</v>
      </c>
      <c r="V10" s="77">
        <v>1.55631557398626E-2</v>
      </c>
      <c r="W10" s="77">
        <v>2.7102974247951401</v>
      </c>
      <c r="X10" s="77">
        <v>0.92873135353472203</v>
      </c>
      <c r="Y10" s="77">
        <v>0.18375972050786801</v>
      </c>
      <c r="Z10" s="76">
        <v>81.821555741723103</v>
      </c>
      <c r="AA10" s="77">
        <v>0.18404868006226999</v>
      </c>
      <c r="AB10" s="77">
        <v>4.2905321800918203E-2</v>
      </c>
      <c r="AC10" s="75">
        <v>6.8460760105139396E-7</v>
      </c>
      <c r="AD10" s="77">
        <v>0.25502077769662801</v>
      </c>
      <c r="AE10" s="77">
        <v>0.24414784845010101</v>
      </c>
      <c r="AF10" s="77">
        <v>1.42474667045624E-2</v>
      </c>
      <c r="AG10" s="77">
        <v>2.2418621507240999E-2</v>
      </c>
      <c r="AH10" s="75">
        <v>3.09696759565975E-5</v>
      </c>
      <c r="AI10" s="75">
        <v>1.12599478699823E-3</v>
      </c>
      <c r="AJ10" s="75">
        <v>1.40678983581483E-3</v>
      </c>
      <c r="AK10" s="75">
        <v>1.5426244769767801E-4</v>
      </c>
      <c r="AL10" s="77">
        <v>2.2098208843649001</v>
      </c>
      <c r="AM10" s="77">
        <v>8.4535733541600197E-3</v>
      </c>
      <c r="AN10" s="76">
        <v>212.62462890555699</v>
      </c>
      <c r="AO10" s="77">
        <v>0.33856104761595102</v>
      </c>
      <c r="AP10" s="77">
        <v>3.0840115710038401E-2</v>
      </c>
    </row>
    <row r="11" spans="1:42" ht="12.75" x14ac:dyDescent="0.2">
      <c r="A11" s="74" t="s">
        <v>404</v>
      </c>
      <c r="B11" s="75">
        <v>7993.5950056023903</v>
      </c>
      <c r="C11" s="76">
        <v>22.677024019598601</v>
      </c>
      <c r="D11" s="75">
        <v>27170.5732863513</v>
      </c>
      <c r="E11" s="75">
        <v>17152.3054044938</v>
      </c>
      <c r="F11" s="76">
        <v>67.360583237189005</v>
      </c>
      <c r="G11" s="75">
        <v>181.826991548097</v>
      </c>
      <c r="H11" s="75">
        <v>2747.95891785708</v>
      </c>
      <c r="I11" s="77">
        <v>0.23777026863077</v>
      </c>
      <c r="J11" s="75">
        <v>13.2718619197358</v>
      </c>
      <c r="K11" s="77">
        <v>0.55080375125794601</v>
      </c>
      <c r="L11" s="77">
        <v>1.7522964614953001</v>
      </c>
      <c r="M11" s="75">
        <v>23179.220739035001</v>
      </c>
      <c r="N11" s="77">
        <v>2.7998659297013801E-2</v>
      </c>
      <c r="O11" s="77">
        <v>1.80358329139194E-2</v>
      </c>
      <c r="P11" s="76">
        <v>0.80780399738642605</v>
      </c>
      <c r="Q11" s="75">
        <v>305.92947179028403</v>
      </c>
      <c r="R11" s="75">
        <v>135.667636889606</v>
      </c>
      <c r="S11" s="75">
        <v>1.10480180984394E-2</v>
      </c>
      <c r="T11" s="76">
        <v>61.781672743884997</v>
      </c>
      <c r="U11" s="77">
        <v>1.56439150802248E-2</v>
      </c>
      <c r="V11" s="77">
        <v>7.0134114313471904E-3</v>
      </c>
      <c r="W11" s="77">
        <v>2.23161500256291</v>
      </c>
      <c r="X11" s="77">
        <v>0.88994400037323995</v>
      </c>
      <c r="Y11" s="77">
        <v>0.15560136776599301</v>
      </c>
      <c r="Z11" s="76">
        <v>74.860823118042504</v>
      </c>
      <c r="AA11" s="77">
        <v>0.17863042295321099</v>
      </c>
      <c r="AB11" s="77">
        <v>6.6146948845533501E-2</v>
      </c>
      <c r="AC11" s="75">
        <v>1.4784897579361599E-3</v>
      </c>
      <c r="AD11" s="77">
        <v>0.221660127075064</v>
      </c>
      <c r="AE11" s="77">
        <v>0.24521897524470199</v>
      </c>
      <c r="AF11" s="77">
        <v>1.23251102321801E-2</v>
      </c>
      <c r="AG11" s="77">
        <v>2.3901111562312099E-2</v>
      </c>
      <c r="AH11" s="75">
        <v>2.7425088764137101E-3</v>
      </c>
      <c r="AI11" s="75">
        <v>8.22809139954303E-4</v>
      </c>
      <c r="AJ11" s="75">
        <v>0</v>
      </c>
      <c r="AK11" s="75">
        <v>0</v>
      </c>
      <c r="AL11" s="77">
        <v>1.9261329055538701</v>
      </c>
      <c r="AM11" s="77">
        <v>5.8083160004421897E-3</v>
      </c>
      <c r="AN11" s="76">
        <v>184.19115372700099</v>
      </c>
      <c r="AO11" s="77">
        <v>0.34956349183681201</v>
      </c>
      <c r="AP11" s="77">
        <v>3.14971931784606E-2</v>
      </c>
    </row>
    <row r="12" spans="1:42" ht="12.75" x14ac:dyDescent="0.2">
      <c r="A12" s="74" t="s">
        <v>404</v>
      </c>
      <c r="B12" s="75">
        <v>7902.5768149125497</v>
      </c>
      <c r="C12" s="76">
        <v>20.048531005288901</v>
      </c>
      <c r="D12" s="75">
        <v>26739.199817325501</v>
      </c>
      <c r="E12" s="75">
        <v>17395.5710654219</v>
      </c>
      <c r="F12" s="76">
        <v>55.071432064694598</v>
      </c>
      <c r="G12" s="75">
        <v>194.34415019177499</v>
      </c>
      <c r="H12" s="75">
        <v>2140.4892022945601</v>
      </c>
      <c r="I12" s="77">
        <v>0.22733386180446999</v>
      </c>
      <c r="J12" s="75">
        <v>11.648663544181501</v>
      </c>
      <c r="K12" s="77">
        <v>0.46231602638003</v>
      </c>
      <c r="L12" s="77">
        <v>1.83612708568306</v>
      </c>
      <c r="M12" s="75">
        <v>23779.591642298099</v>
      </c>
      <c r="N12" s="77">
        <v>3.3343466356809098E-2</v>
      </c>
      <c r="O12" s="77">
        <v>8.9382927236145698E-3</v>
      </c>
      <c r="P12" s="76">
        <v>0.85238734991036902</v>
      </c>
      <c r="Q12" s="75">
        <v>293.660138887095</v>
      </c>
      <c r="R12" s="75">
        <v>138.339833172737</v>
      </c>
      <c r="S12" s="75">
        <v>1.28248045921326E-2</v>
      </c>
      <c r="T12" s="76">
        <v>53.8388658559048</v>
      </c>
      <c r="U12" s="75">
        <v>1.9018277072602699E-3</v>
      </c>
      <c r="V12" s="77">
        <v>8.7357765369447705E-3</v>
      </c>
      <c r="W12" s="77">
        <v>2.2198966232335402</v>
      </c>
      <c r="X12" s="77">
        <v>1.0257094845136301</v>
      </c>
      <c r="Y12" s="77">
        <v>0.127017868668061</v>
      </c>
      <c r="Z12" s="76">
        <v>71.758181518781299</v>
      </c>
      <c r="AA12" s="77">
        <v>0.13009661405063</v>
      </c>
      <c r="AB12" s="77">
        <v>0.103543111717775</v>
      </c>
      <c r="AC12" s="75">
        <v>0</v>
      </c>
      <c r="AD12" s="77">
        <v>0.11933061443866599</v>
      </c>
      <c r="AE12" s="77">
        <v>0.12091581254737301</v>
      </c>
      <c r="AF12" s="77">
        <v>7.7994621346676399E-3</v>
      </c>
      <c r="AG12" s="77">
        <v>1.6646923620894E-2</v>
      </c>
      <c r="AH12" s="75">
        <v>3.1729814931377599E-3</v>
      </c>
      <c r="AI12" s="75">
        <v>1.57663340243994E-4</v>
      </c>
      <c r="AJ12" s="75">
        <v>2.6817235262856503E-4</v>
      </c>
      <c r="AK12" s="75">
        <v>2.9999049459073098E-4</v>
      </c>
      <c r="AL12" s="77">
        <v>1.6571724355888</v>
      </c>
      <c r="AM12" s="77">
        <v>1.04664336733583E-2</v>
      </c>
      <c r="AN12" s="76">
        <v>156.784059047857</v>
      </c>
      <c r="AO12" s="77">
        <v>7.2418158341418806E-2</v>
      </c>
      <c r="AP12" s="77">
        <v>6.8612924591445901E-3</v>
      </c>
    </row>
    <row r="13" spans="1:42" ht="12.75" x14ac:dyDescent="0.2">
      <c r="A13" s="74" t="s">
        <v>404</v>
      </c>
      <c r="B13" s="75">
        <v>8087.23889087114</v>
      </c>
      <c r="C13" s="76">
        <v>20.398595533296099</v>
      </c>
      <c r="D13" s="75">
        <v>27417.873808501201</v>
      </c>
      <c r="E13" s="75">
        <v>17489.015767751302</v>
      </c>
      <c r="F13" s="76">
        <v>256.80623284118298</v>
      </c>
      <c r="G13" s="75">
        <v>191.022651952187</v>
      </c>
      <c r="H13" s="75">
        <v>2984.3976121932701</v>
      </c>
      <c r="I13" s="77">
        <v>0.26679425273255097</v>
      </c>
      <c r="J13" s="75">
        <v>73.072944086882202</v>
      </c>
      <c r="K13" s="77">
        <v>0.91611678759302095</v>
      </c>
      <c r="L13" s="77">
        <v>1.7832337451667899</v>
      </c>
      <c r="M13" s="75">
        <v>22291.198403861399</v>
      </c>
      <c r="N13" s="77">
        <v>7.6962175522818504E-2</v>
      </c>
      <c r="O13" s="77">
        <v>2.6565269567585401E-2</v>
      </c>
      <c r="P13" s="76">
        <v>0.91410124769419598</v>
      </c>
      <c r="Q13" s="75">
        <v>269.48403706499897</v>
      </c>
      <c r="R13" s="75">
        <v>131.03164060882699</v>
      </c>
      <c r="S13" s="75">
        <v>0.19157731176836601</v>
      </c>
      <c r="T13" s="76">
        <v>58.161629190006003</v>
      </c>
      <c r="U13" s="77">
        <v>0.36047505568459498</v>
      </c>
      <c r="V13" s="77">
        <v>6.6241041757533703E-2</v>
      </c>
      <c r="W13" s="77">
        <v>2.4007386373534301</v>
      </c>
      <c r="X13" s="77">
        <v>0.89705624082174296</v>
      </c>
      <c r="Y13" s="77">
        <v>0.120812393458044</v>
      </c>
      <c r="Z13" s="76">
        <v>67.654856263278404</v>
      </c>
      <c r="AA13" s="77">
        <v>1.48885237282334</v>
      </c>
      <c r="AB13" s="77">
        <v>1.55068654407359</v>
      </c>
      <c r="AC13" s="77">
        <v>0.15171093483283599</v>
      </c>
      <c r="AD13" s="77">
        <v>0.64036976625375797</v>
      </c>
      <c r="AE13" s="77">
        <v>1.07049849631711</v>
      </c>
      <c r="AF13" s="77">
        <v>8.8402890587385999E-2</v>
      </c>
      <c r="AG13" s="77">
        <v>0.263424720786961</v>
      </c>
      <c r="AH13" s="77">
        <v>4.4489744439920403E-2</v>
      </c>
      <c r="AI13" s="77">
        <v>1.3933766079796199E-2</v>
      </c>
      <c r="AJ13" s="77">
        <v>4.3968075282560103E-2</v>
      </c>
      <c r="AK13" s="75">
        <v>2.1351437810472099E-3</v>
      </c>
      <c r="AL13" s="77">
        <v>1.92976455777306</v>
      </c>
      <c r="AM13" s="77">
        <v>0.158923039359819</v>
      </c>
      <c r="AN13" s="76">
        <v>159.279412854935</v>
      </c>
      <c r="AO13" s="77">
        <v>0.108359212515929</v>
      </c>
      <c r="AP13" s="77">
        <v>1.3195183073984601E-2</v>
      </c>
    </row>
    <row r="14" spans="1:42" ht="12.75" x14ac:dyDescent="0.2">
      <c r="A14" s="74" t="s">
        <v>404</v>
      </c>
      <c r="B14" s="75">
        <v>8188.1143542343198</v>
      </c>
      <c r="C14" s="76">
        <v>20.566117538325301</v>
      </c>
      <c r="D14" s="75">
        <v>27274.5127110047</v>
      </c>
      <c r="E14" s="75">
        <v>16716.485149981701</v>
      </c>
      <c r="F14" s="76">
        <v>53.501159114347999</v>
      </c>
      <c r="G14" s="75">
        <v>162.221480607079</v>
      </c>
      <c r="H14" s="75">
        <v>2536.80011967377</v>
      </c>
      <c r="I14" s="77">
        <v>0.22495842176143799</v>
      </c>
      <c r="J14" s="75">
        <v>5.1629531076344399</v>
      </c>
      <c r="K14" s="77">
        <v>0.40995167877055899</v>
      </c>
      <c r="L14" s="77">
        <v>1.7556256936847301</v>
      </c>
      <c r="M14" s="75">
        <v>21606.676278351399</v>
      </c>
      <c r="N14" s="77">
        <v>1.5085676637797399E-2</v>
      </c>
      <c r="O14" s="77">
        <v>3.1983161624309399E-2</v>
      </c>
      <c r="P14" s="76">
        <v>0.83678669613358803</v>
      </c>
      <c r="Q14" s="75">
        <v>120.98902634828301</v>
      </c>
      <c r="R14" s="75">
        <v>135.59268409657199</v>
      </c>
      <c r="S14" s="75">
        <v>6.8839635127663796E-3</v>
      </c>
      <c r="T14" s="76">
        <v>55.649578370831598</v>
      </c>
      <c r="U14" s="75">
        <v>0</v>
      </c>
      <c r="V14" s="77">
        <v>1.1048294225883101E-2</v>
      </c>
      <c r="W14" s="77">
        <v>2.12738977505018</v>
      </c>
      <c r="X14" s="77">
        <v>0.92265028893104395</v>
      </c>
      <c r="Y14" s="77">
        <v>0.16978492154656699</v>
      </c>
      <c r="Z14" s="76">
        <v>72.969230569040505</v>
      </c>
      <c r="AA14" s="77">
        <v>0.11560216738909899</v>
      </c>
      <c r="AB14" s="75">
        <v>3.3528716677418401E-4</v>
      </c>
      <c r="AC14" s="75">
        <v>2.4147530421172501E-4</v>
      </c>
      <c r="AD14" s="77">
        <v>0.15603877121547799</v>
      </c>
      <c r="AE14" s="77">
        <v>0.15603114531183401</v>
      </c>
      <c r="AF14" s="77">
        <v>7.28767927324072E-3</v>
      </c>
      <c r="AG14" s="77">
        <v>7.1806367377419298E-3</v>
      </c>
      <c r="AH14" s="75">
        <v>4.1417288559004501E-4</v>
      </c>
      <c r="AI14" s="75">
        <v>1.51140814712882E-4</v>
      </c>
      <c r="AJ14" s="75">
        <v>2.9131979435469802E-4</v>
      </c>
      <c r="AK14" s="75">
        <v>2.8338054619559501E-4</v>
      </c>
      <c r="AL14" s="77">
        <v>2.7726743126106301</v>
      </c>
      <c r="AM14" s="75">
        <v>0</v>
      </c>
      <c r="AN14" s="76">
        <v>178.75806509262901</v>
      </c>
      <c r="AO14" s="77">
        <v>0.14277430046564801</v>
      </c>
      <c r="AP14" s="77">
        <v>1.2983119879994001E-2</v>
      </c>
    </row>
    <row r="15" spans="1:42" ht="12.75" x14ac:dyDescent="0.2">
      <c r="A15" s="74" t="s">
        <v>404</v>
      </c>
      <c r="B15" s="75">
        <v>8263.5085781880207</v>
      </c>
      <c r="C15" s="76">
        <v>19.462479812186199</v>
      </c>
      <c r="D15" s="75">
        <v>27222.618537596401</v>
      </c>
      <c r="E15" s="75">
        <v>17057.6433070163</v>
      </c>
      <c r="F15" s="76">
        <v>54.908363266278002</v>
      </c>
      <c r="G15" s="75">
        <v>167.43645364264299</v>
      </c>
      <c r="H15" s="75">
        <v>3189.83174568706</v>
      </c>
      <c r="I15" s="77">
        <v>0.21201174369721201</v>
      </c>
      <c r="J15" s="75">
        <v>6.0880918660992398</v>
      </c>
      <c r="K15" s="77">
        <v>0.44705825677910199</v>
      </c>
      <c r="L15" s="77">
        <v>1.7368240008767799</v>
      </c>
      <c r="M15" s="75">
        <v>22990.8037335644</v>
      </c>
      <c r="N15" s="77">
        <v>1.44772179074927E-2</v>
      </c>
      <c r="O15" s="77">
        <v>2.6745251792670399E-2</v>
      </c>
      <c r="P15" s="76">
        <v>1.50672196711898</v>
      </c>
      <c r="Q15" s="75">
        <v>109.69269449325201</v>
      </c>
      <c r="R15" s="75">
        <v>129.583512143712</v>
      </c>
      <c r="S15" s="75">
        <v>8.8847063727522501E-3</v>
      </c>
      <c r="T15" s="76">
        <v>63.763284814191003</v>
      </c>
      <c r="U15" s="77">
        <v>5.9761706269995498E-3</v>
      </c>
      <c r="V15" s="77">
        <v>8.5054431671326303E-3</v>
      </c>
      <c r="W15" s="77">
        <v>2.8509821832536799</v>
      </c>
      <c r="X15" s="77">
        <v>0.89325736646145804</v>
      </c>
      <c r="Y15" s="77">
        <v>0.20350551596382399</v>
      </c>
      <c r="Z15" s="76">
        <v>82.743099164597794</v>
      </c>
      <c r="AA15" s="77">
        <v>0.20744350078919499</v>
      </c>
      <c r="AB15" s="77">
        <v>1.68734023792016E-2</v>
      </c>
      <c r="AC15" s="75">
        <v>4.8155296837849E-3</v>
      </c>
      <c r="AD15" s="77">
        <v>0.179557389165792</v>
      </c>
      <c r="AE15" s="77">
        <v>0.18061990365955699</v>
      </c>
      <c r="AF15" s="77">
        <v>8.7871158660403192E-3</v>
      </c>
      <c r="AG15" s="77">
        <v>1.3234456959935499E-2</v>
      </c>
      <c r="AH15" s="75">
        <v>0</v>
      </c>
      <c r="AI15" s="75">
        <v>0</v>
      </c>
      <c r="AJ15" s="75">
        <v>0</v>
      </c>
      <c r="AK15" s="75">
        <v>0</v>
      </c>
      <c r="AL15" s="77">
        <v>3.7416657255326999</v>
      </c>
      <c r="AM15" s="77">
        <v>7.2168848639720404E-3</v>
      </c>
      <c r="AN15" s="76">
        <v>230.14453627290001</v>
      </c>
      <c r="AO15" s="77">
        <v>0.11924664512137199</v>
      </c>
      <c r="AP15" s="77">
        <v>9.3094198338470897E-3</v>
      </c>
    </row>
    <row r="16" spans="1:42" ht="12.75" x14ac:dyDescent="0.2">
      <c r="A16" s="74" t="s">
        <v>404</v>
      </c>
      <c r="B16" s="75">
        <v>8795.6486108421996</v>
      </c>
      <c r="C16" s="76">
        <v>19.2160372420086</v>
      </c>
      <c r="D16" s="75">
        <v>27369.232957467899</v>
      </c>
      <c r="E16" s="75">
        <v>15182.619704131601</v>
      </c>
      <c r="F16" s="76">
        <v>121.306871852828</v>
      </c>
      <c r="G16" s="75">
        <v>138.18774870335</v>
      </c>
      <c r="H16" s="75">
        <v>4221.1524743072296</v>
      </c>
      <c r="I16" s="77">
        <v>0.30194181086461702</v>
      </c>
      <c r="J16" s="75">
        <v>66.432781580859995</v>
      </c>
      <c r="K16" s="77">
        <v>0.96274471585159105</v>
      </c>
      <c r="L16" s="77">
        <v>1.76876276132046</v>
      </c>
      <c r="M16" s="75">
        <v>12783.147524342199</v>
      </c>
      <c r="N16" s="77">
        <v>8.2301614905788203E-2</v>
      </c>
      <c r="O16" s="77">
        <v>2.7521295148889902E-2</v>
      </c>
      <c r="P16" s="76">
        <v>0.76535197802826105</v>
      </c>
      <c r="Q16" s="75">
        <v>57.614325449119399</v>
      </c>
      <c r="R16" s="75">
        <v>112.653994129003</v>
      </c>
      <c r="S16" s="75">
        <v>6.0933337160998004E-3</v>
      </c>
      <c r="T16" s="76">
        <v>134.54287546341899</v>
      </c>
      <c r="U16" s="77">
        <v>1.15105906203871E-2</v>
      </c>
      <c r="V16" s="77">
        <v>1.4533610220564101E-2</v>
      </c>
      <c r="W16" s="77">
        <v>6.3190616338672898</v>
      </c>
      <c r="X16" s="77">
        <v>0.509466646705236</v>
      </c>
      <c r="Y16" s="77">
        <v>0.16238244530483001</v>
      </c>
      <c r="Z16" s="76">
        <v>81.720356889917497</v>
      </c>
      <c r="AA16" s="77">
        <v>0.53042820282730196</v>
      </c>
      <c r="AB16" s="77">
        <v>0.123790950108929</v>
      </c>
      <c r="AC16" s="77">
        <v>9.8213623088572996E-2</v>
      </c>
      <c r="AD16" s="77">
        <v>0.682250974366018</v>
      </c>
      <c r="AE16" s="77">
        <v>0.78219296246918701</v>
      </c>
      <c r="AF16" s="77">
        <v>5.3025554084648499E-2</v>
      </c>
      <c r="AG16" s="77">
        <v>0.10678522137785899</v>
      </c>
      <c r="AH16" s="77">
        <v>5.9441760075823304E-3</v>
      </c>
      <c r="AI16" s="75">
        <v>3.0177920218234901E-3</v>
      </c>
      <c r="AJ16" s="75">
        <v>0</v>
      </c>
      <c r="AK16" s="75">
        <v>0</v>
      </c>
      <c r="AL16" s="77">
        <v>4.4866116795952298</v>
      </c>
      <c r="AM16" s="77">
        <v>8.5317424258442107E-3</v>
      </c>
      <c r="AN16" s="76">
        <v>167.84416864496001</v>
      </c>
      <c r="AO16" s="77">
        <v>0.16386148169101999</v>
      </c>
      <c r="AP16" s="77">
        <v>1.5116171069983199E-2</v>
      </c>
    </row>
    <row r="17" spans="1:42" ht="12.75" x14ac:dyDescent="0.2">
      <c r="A17" s="74" t="s">
        <v>404</v>
      </c>
      <c r="B17" s="75">
        <v>8575.7787803620195</v>
      </c>
      <c r="C17" s="76">
        <v>20.032610275019099</v>
      </c>
      <c r="D17" s="75">
        <v>27406.013723485699</v>
      </c>
      <c r="E17" s="75">
        <v>14838.1196854543</v>
      </c>
      <c r="F17" s="76">
        <v>396.466029904587</v>
      </c>
      <c r="G17" s="75">
        <v>140.16125343289099</v>
      </c>
      <c r="H17" s="75">
        <v>5530.2432839851099</v>
      </c>
      <c r="I17" s="77">
        <v>0.418719578337031</v>
      </c>
      <c r="J17" s="75">
        <v>372.72960215112801</v>
      </c>
      <c r="K17" s="77">
        <v>3.5150624433651201</v>
      </c>
      <c r="L17" s="77">
        <v>1.69918499664436</v>
      </c>
      <c r="M17" s="75">
        <v>11831.7262530834</v>
      </c>
      <c r="N17" s="77">
        <v>0.166071396732347</v>
      </c>
      <c r="O17" s="77">
        <v>4.1189210728800503E-3</v>
      </c>
      <c r="P17" s="76">
        <v>0.72731584125785198</v>
      </c>
      <c r="Q17" s="75">
        <v>105.059272530695</v>
      </c>
      <c r="R17" s="75">
        <v>98.3071286056106</v>
      </c>
      <c r="S17" s="75">
        <v>8.9440148393004505E-3</v>
      </c>
      <c r="T17" s="76">
        <v>154.998037595342</v>
      </c>
      <c r="U17" s="77">
        <v>6.1901711386745502E-2</v>
      </c>
      <c r="V17" s="77">
        <v>6.2149933061380398E-2</v>
      </c>
      <c r="W17" s="77">
        <v>4.1915176420624496</v>
      </c>
      <c r="X17" s="77">
        <v>0.45332008407551</v>
      </c>
      <c r="Y17" s="77">
        <v>0.12735825657276201</v>
      </c>
      <c r="Z17" s="76">
        <v>66.542618681971305</v>
      </c>
      <c r="AA17" s="77">
        <v>0.68961626358893702</v>
      </c>
      <c r="AB17" s="77">
        <v>6.4854318163735006E-2</v>
      </c>
      <c r="AC17" s="77">
        <v>9.5804891148992294E-2</v>
      </c>
      <c r="AD17" s="77">
        <v>3.6355900430172601</v>
      </c>
      <c r="AE17" s="77">
        <v>5.9084653533609499</v>
      </c>
      <c r="AF17" s="77">
        <v>0.46985241111308201</v>
      </c>
      <c r="AG17" s="77">
        <v>1.1391861129241501</v>
      </c>
      <c r="AH17" s="77">
        <v>0.118154826664826</v>
      </c>
      <c r="AI17" s="77">
        <v>3.2445691764137599E-2</v>
      </c>
      <c r="AJ17" s="77">
        <v>5.4765963206280403E-2</v>
      </c>
      <c r="AK17" s="75">
        <v>5.5267084901620999E-4</v>
      </c>
      <c r="AL17" s="77">
        <v>3.26216518212552</v>
      </c>
      <c r="AM17" s="77">
        <v>1.4712478233028001E-2</v>
      </c>
      <c r="AN17" s="76">
        <v>156.77389391977499</v>
      </c>
      <c r="AO17" s="77">
        <v>0.17225431489753601</v>
      </c>
      <c r="AP17" s="77">
        <v>1.9646427817318901E-2</v>
      </c>
    </row>
    <row r="18" spans="1:42" ht="12.75" x14ac:dyDescent="0.2">
      <c r="A18" s="74" t="s">
        <v>407</v>
      </c>
      <c r="B18" s="75">
        <v>9282.3919537475304</v>
      </c>
      <c r="C18" s="76">
        <v>22.1526477380554</v>
      </c>
      <c r="D18" s="75">
        <v>27096.3809553459</v>
      </c>
      <c r="E18" s="75">
        <v>11129.9701395108</v>
      </c>
      <c r="F18" s="76">
        <v>446.89912553417901</v>
      </c>
      <c r="G18" s="75">
        <v>119.88082836829901</v>
      </c>
      <c r="H18" s="75">
        <v>21180.390853581699</v>
      </c>
      <c r="I18" s="77">
        <v>3.23815252653469</v>
      </c>
      <c r="J18" s="75">
        <v>1278.4927703507401</v>
      </c>
      <c r="K18" s="77">
        <v>12.852817619012001</v>
      </c>
      <c r="L18" s="77">
        <v>1.6692999744764601</v>
      </c>
      <c r="M18" s="75">
        <v>6538.1984471109199</v>
      </c>
      <c r="N18" s="77">
        <v>0.29120561765818898</v>
      </c>
      <c r="O18" s="77">
        <v>3.68516413601465E-2</v>
      </c>
      <c r="P18" s="76">
        <v>0.58916650966963702</v>
      </c>
      <c r="Q18" s="75">
        <v>219.439536742651</v>
      </c>
      <c r="R18" s="75">
        <v>118.413706633383</v>
      </c>
      <c r="S18" s="75">
        <v>4.1934727834075803E-3</v>
      </c>
      <c r="T18" s="76">
        <v>199.56802291990701</v>
      </c>
      <c r="U18" s="77">
        <v>0.66385143555498904</v>
      </c>
      <c r="V18" s="77">
        <v>9.8616208286264797E-3</v>
      </c>
      <c r="W18" s="77">
        <v>6.8335034678335402</v>
      </c>
      <c r="X18" s="77">
        <v>0.23840201190614299</v>
      </c>
      <c r="Y18" s="77">
        <v>0.29979108617058198</v>
      </c>
      <c r="Z18" s="76">
        <v>68.456329256479506</v>
      </c>
      <c r="AA18" s="77">
        <v>1.21889151440376</v>
      </c>
      <c r="AB18" s="77">
        <v>2.2018112814103701E-2</v>
      </c>
      <c r="AC18" s="77">
        <v>2.8761303852344101E-3</v>
      </c>
      <c r="AD18" s="77">
        <v>51.089175625530601</v>
      </c>
      <c r="AE18" s="77">
        <v>76.647172467336802</v>
      </c>
      <c r="AF18" s="77">
        <v>7.2004282567335096</v>
      </c>
      <c r="AG18" s="77">
        <v>19.247130724523899</v>
      </c>
      <c r="AH18" s="77">
        <v>2.0191412675588101</v>
      </c>
      <c r="AI18" s="77">
        <v>0.381856464048067</v>
      </c>
      <c r="AJ18" s="77">
        <v>0.86688501709186405</v>
      </c>
      <c r="AK18" s="75">
        <v>1.7180900249246E-3</v>
      </c>
      <c r="AL18" s="77">
        <v>1.66227048905689</v>
      </c>
      <c r="AM18" s="77">
        <v>7.76406312700627E-3</v>
      </c>
      <c r="AN18" s="76">
        <v>56.9917868650709</v>
      </c>
      <c r="AO18" s="77">
        <v>0.243950452150273</v>
      </c>
      <c r="AP18" s="75">
        <v>1.73526940652741E-3</v>
      </c>
    </row>
    <row r="19" spans="1:42" ht="12.75" x14ac:dyDescent="0.2">
      <c r="A19" s="74" t="s">
        <v>407</v>
      </c>
      <c r="B19" s="75">
        <v>8608.3320726185593</v>
      </c>
      <c r="C19" s="76">
        <v>20.819755019620398</v>
      </c>
      <c r="D19" s="75">
        <v>27175.305530179601</v>
      </c>
      <c r="E19" s="75">
        <v>14965.8520000673</v>
      </c>
      <c r="F19" s="76">
        <v>471.65135887698102</v>
      </c>
      <c r="G19" s="75">
        <v>142.59054243620301</v>
      </c>
      <c r="H19" s="75">
        <v>7713.7151695006296</v>
      </c>
      <c r="I19" s="77">
        <v>1.4108235311434201</v>
      </c>
      <c r="J19" s="75">
        <v>1249.4240001123401</v>
      </c>
      <c r="K19" s="77">
        <v>12.6234408969912</v>
      </c>
      <c r="L19" s="77">
        <v>1.6953900041208601</v>
      </c>
      <c r="M19" s="75">
        <v>8836.3879562492093</v>
      </c>
      <c r="N19" s="77">
        <v>0.36620990300881601</v>
      </c>
      <c r="O19" s="77">
        <v>2.53468702348154E-2</v>
      </c>
      <c r="P19" s="76">
        <v>0.83451598737125798</v>
      </c>
      <c r="Q19" s="75">
        <v>176.64257101001101</v>
      </c>
      <c r="R19" s="75">
        <v>90.927688399554995</v>
      </c>
      <c r="S19" s="75">
        <v>1.27689217958594E-2</v>
      </c>
      <c r="T19" s="76">
        <v>215.93813839373601</v>
      </c>
      <c r="U19" s="77">
        <v>0.249043414379994</v>
      </c>
      <c r="V19" s="77">
        <v>1.4272052615364E-2</v>
      </c>
      <c r="W19" s="77">
        <v>5.5390261115999797</v>
      </c>
      <c r="X19" s="77">
        <v>0.32630736113567699</v>
      </c>
      <c r="Y19" s="77">
        <v>0.13168563653552301</v>
      </c>
      <c r="Z19" s="76">
        <v>58.447698748881599</v>
      </c>
      <c r="AA19" s="77">
        <v>1.3778868104648301</v>
      </c>
      <c r="AB19" s="77">
        <v>0.131398973173351</v>
      </c>
      <c r="AC19" s="77">
        <v>4.9038808419749898E-2</v>
      </c>
      <c r="AD19" s="77">
        <v>9.9684240360519691</v>
      </c>
      <c r="AE19" s="77">
        <v>16.490529103752898</v>
      </c>
      <c r="AF19" s="77">
        <v>1.2551470831966101</v>
      </c>
      <c r="AG19" s="77">
        <v>3.1046138644057701</v>
      </c>
      <c r="AH19" s="77">
        <v>0.338168348780232</v>
      </c>
      <c r="AI19" s="77">
        <v>6.3527537119978494E-2</v>
      </c>
      <c r="AJ19" s="77">
        <v>0.140154961450348</v>
      </c>
      <c r="AK19" s="75">
        <v>0</v>
      </c>
      <c r="AL19" s="77">
        <v>3.0633174499168501</v>
      </c>
      <c r="AM19" s="77">
        <v>6.2913854758661097E-2</v>
      </c>
      <c r="AN19" s="76">
        <v>129.71386301714301</v>
      </c>
      <c r="AO19" s="77">
        <v>0.17833424604961401</v>
      </c>
      <c r="AP19" s="77">
        <v>5.1745867937556603E-3</v>
      </c>
    </row>
    <row r="20" spans="1:42" ht="12.75" x14ac:dyDescent="0.2">
      <c r="A20" s="74" t="s">
        <v>403</v>
      </c>
      <c r="B20" s="75">
        <v>699.56290636556798</v>
      </c>
      <c r="C20" s="76">
        <v>5.9554436573711804</v>
      </c>
      <c r="D20" s="75">
        <v>25199.6847271109</v>
      </c>
      <c r="E20" s="75">
        <v>13474.8657627301</v>
      </c>
      <c r="F20" s="76">
        <v>486.98685545335002</v>
      </c>
      <c r="G20" s="75">
        <v>325.45589808834598</v>
      </c>
      <c r="H20" s="75">
        <v>421.52845454340297</v>
      </c>
      <c r="I20" s="77">
        <v>0.198022396371444</v>
      </c>
      <c r="J20" s="75">
        <v>139.74931003009601</v>
      </c>
      <c r="K20" s="77">
        <v>0.356052801512178</v>
      </c>
      <c r="L20" s="77">
        <v>2.3695665711498601</v>
      </c>
      <c r="M20" s="75">
        <v>3398.0296401292599</v>
      </c>
      <c r="N20" s="77">
        <v>1.4219175730661599E-2</v>
      </c>
      <c r="O20" s="77">
        <v>5.7741501202249702E-3</v>
      </c>
      <c r="P20" s="76">
        <v>0.62228478576339996</v>
      </c>
      <c r="Q20" s="75">
        <v>2872.0330322923401</v>
      </c>
      <c r="R20" s="75">
        <v>86.4573787961439</v>
      </c>
      <c r="S20" s="75">
        <v>2.7728791232067701E-2</v>
      </c>
      <c r="T20" s="76">
        <v>20.365280751318799</v>
      </c>
      <c r="U20" s="75">
        <v>1.0759620693175701E-3</v>
      </c>
      <c r="V20" s="77">
        <v>5.3489255521260499E-2</v>
      </c>
      <c r="W20" s="77">
        <v>1.2182567431261599</v>
      </c>
      <c r="X20" s="77">
        <v>0.11745631333471999</v>
      </c>
      <c r="Y20" s="77">
        <v>2.2363461476221098E-2</v>
      </c>
      <c r="Z20" s="76">
        <v>38.202865352824404</v>
      </c>
      <c r="AA20" s="77">
        <v>2.5125767510861902E-2</v>
      </c>
      <c r="AB20" s="77">
        <v>0</v>
      </c>
      <c r="AC20" s="75">
        <v>2.1536599334786E-3</v>
      </c>
      <c r="AD20" s="77">
        <v>4.1170092642940297E-2</v>
      </c>
      <c r="AE20" s="77">
        <v>2.0869593839359799E-2</v>
      </c>
      <c r="AF20" s="75">
        <v>2.9493158462793402E-4</v>
      </c>
      <c r="AG20" s="75">
        <v>0</v>
      </c>
      <c r="AH20" s="77">
        <v>1.5687858559559901E-2</v>
      </c>
      <c r="AI20" s="75">
        <v>0</v>
      </c>
      <c r="AJ20" s="75">
        <v>0</v>
      </c>
      <c r="AK20" s="75">
        <v>1.16722068316406E-4</v>
      </c>
      <c r="AL20" s="77">
        <v>0.22023088071559499</v>
      </c>
      <c r="AM20" s="75">
        <v>0</v>
      </c>
      <c r="AN20" s="76">
        <v>0.90246080822340902</v>
      </c>
      <c r="AO20" s="75">
        <v>5.5427637844483995E-4</v>
      </c>
      <c r="AP20" s="75">
        <v>2.6811701849946998E-4</v>
      </c>
    </row>
    <row r="21" spans="1:42" ht="12.75" x14ac:dyDescent="0.2">
      <c r="A21" s="74" t="s">
        <v>403</v>
      </c>
      <c r="B21" s="75">
        <v>698.28118457916196</v>
      </c>
      <c r="C21" s="76">
        <v>5.89595793858925</v>
      </c>
      <c r="D21" s="75">
        <v>25440.190410063002</v>
      </c>
      <c r="E21" s="75">
        <v>13248.6347725346</v>
      </c>
      <c r="F21" s="76">
        <v>482.57280306641798</v>
      </c>
      <c r="G21" s="75">
        <v>319.95755223905701</v>
      </c>
      <c r="H21" s="75">
        <v>441.10182976377001</v>
      </c>
      <c r="I21" s="77">
        <v>0.19798870048724801</v>
      </c>
      <c r="J21" s="75">
        <v>139.36872119533399</v>
      </c>
      <c r="K21" s="77">
        <v>0.38517536718941098</v>
      </c>
      <c r="L21" s="77">
        <v>1.88438968274747</v>
      </c>
      <c r="M21" s="75">
        <v>3341.8011922989799</v>
      </c>
      <c r="N21" s="77">
        <v>1.48875141374516E-2</v>
      </c>
      <c r="O21" s="77">
        <v>1.7172503977879301E-2</v>
      </c>
      <c r="P21" s="76">
        <v>0.59264147557340097</v>
      </c>
      <c r="Q21" s="75">
        <v>2930.48554207606</v>
      </c>
      <c r="R21" s="75">
        <v>86.617949393497497</v>
      </c>
      <c r="S21" s="75">
        <v>2.37790825017122E-2</v>
      </c>
      <c r="T21" s="76">
        <v>21.128383781648299</v>
      </c>
      <c r="U21" s="75">
        <v>0</v>
      </c>
      <c r="V21" s="77">
        <v>5.4258682457480702E-2</v>
      </c>
      <c r="W21" s="77">
        <v>1.23371213933044</v>
      </c>
      <c r="X21" s="77">
        <v>0.13912199185024299</v>
      </c>
      <c r="Y21" s="77">
        <v>2.7114619589200899E-2</v>
      </c>
      <c r="Z21" s="76">
        <v>38.3825514262493</v>
      </c>
      <c r="AA21" s="77">
        <v>0</v>
      </c>
      <c r="AB21" s="77">
        <v>0</v>
      </c>
      <c r="AC21" s="75">
        <v>0</v>
      </c>
      <c r="AD21" s="77">
        <v>3.74685688758098E-2</v>
      </c>
      <c r="AE21" s="77">
        <v>1.9220052892705598E-2</v>
      </c>
      <c r="AF21" s="75">
        <v>3.0978128804161901E-4</v>
      </c>
      <c r="AG21" s="75">
        <v>0</v>
      </c>
      <c r="AH21" s="75">
        <v>0</v>
      </c>
      <c r="AI21" s="75">
        <v>0</v>
      </c>
      <c r="AJ21" s="75">
        <v>0</v>
      </c>
      <c r="AK21" s="75">
        <v>0</v>
      </c>
      <c r="AL21" s="77">
        <v>0.224747889221178</v>
      </c>
      <c r="AM21" s="75">
        <v>3.2369509121120101E-5</v>
      </c>
      <c r="AN21" s="76">
        <v>0.83335826680412095</v>
      </c>
      <c r="AO21" s="75">
        <v>2.74181292909261E-5</v>
      </c>
      <c r="AP21" s="75">
        <v>0</v>
      </c>
    </row>
    <row r="22" spans="1:42" ht="12.75" x14ac:dyDescent="0.2">
      <c r="A22" s="74" t="s">
        <v>403</v>
      </c>
      <c r="B22" s="75">
        <v>838.59674227493099</v>
      </c>
      <c r="C22" s="76">
        <v>6.1949550817914698</v>
      </c>
      <c r="D22" s="75">
        <v>25922.689493392401</v>
      </c>
      <c r="E22" s="75">
        <v>13079.4238743938</v>
      </c>
      <c r="F22" s="76">
        <v>462.94246596899399</v>
      </c>
      <c r="G22" s="75">
        <v>308.89808944782902</v>
      </c>
      <c r="H22" s="75">
        <v>443.835578732177</v>
      </c>
      <c r="I22" s="77">
        <v>0.19879154681393699</v>
      </c>
      <c r="J22" s="75">
        <v>110.012549481927</v>
      </c>
      <c r="K22" s="77">
        <v>0.37262206899356498</v>
      </c>
      <c r="L22" s="77">
        <v>1.9352558133826301</v>
      </c>
      <c r="M22" s="75">
        <v>3320.0705768674202</v>
      </c>
      <c r="N22" s="77">
        <v>1.4616037063088399E-2</v>
      </c>
      <c r="O22" s="77">
        <v>7.3342853934108502E-3</v>
      </c>
      <c r="P22" s="76">
        <v>0.59736627207716997</v>
      </c>
      <c r="Q22" s="75">
        <v>2854.1800981026399</v>
      </c>
      <c r="R22" s="75">
        <v>86.101644718448398</v>
      </c>
      <c r="S22" s="75">
        <v>2.59077985772008E-2</v>
      </c>
      <c r="T22" s="76">
        <v>20.8597871116616</v>
      </c>
      <c r="U22" s="75">
        <v>1.29360019027763E-3</v>
      </c>
      <c r="V22" s="77">
        <v>5.7293563131438803E-2</v>
      </c>
      <c r="W22" s="77">
        <v>1.1307758692074801</v>
      </c>
      <c r="X22" s="77">
        <v>0.12794435164055501</v>
      </c>
      <c r="Y22" s="77">
        <v>1.4612361270665199E-2</v>
      </c>
      <c r="Z22" s="76">
        <v>37.980471578833701</v>
      </c>
      <c r="AA22" s="77">
        <v>6.1103745330784102E-2</v>
      </c>
      <c r="AB22" s="77">
        <v>2.7783710201253801E-2</v>
      </c>
      <c r="AC22" s="75">
        <v>1.1423502988108E-4</v>
      </c>
      <c r="AD22" s="77">
        <v>3.9023086953799198E-2</v>
      </c>
      <c r="AE22" s="77">
        <v>2.6441875512762201E-2</v>
      </c>
      <c r="AF22" s="75">
        <v>6.7392648042602496E-4</v>
      </c>
      <c r="AG22" s="75">
        <v>1.1539906182450299E-4</v>
      </c>
      <c r="AH22" s="75">
        <v>7.0557922069681097E-6</v>
      </c>
      <c r="AI22" s="75">
        <v>2.1784191253229301E-5</v>
      </c>
      <c r="AJ22" s="75">
        <v>1.41127065728719E-4</v>
      </c>
      <c r="AK22" s="75">
        <v>6.9024790424007803E-5</v>
      </c>
      <c r="AL22" s="77">
        <v>0.228327222997593</v>
      </c>
      <c r="AM22" s="75">
        <v>7.4661091453143602E-4</v>
      </c>
      <c r="AN22" s="76">
        <v>0.82850058067427401</v>
      </c>
      <c r="AO22" s="75">
        <v>4.4226990078816603E-4</v>
      </c>
      <c r="AP22" s="75">
        <v>7.6606177324204598E-4</v>
      </c>
    </row>
    <row r="23" spans="1:42" ht="12.75" x14ac:dyDescent="0.2">
      <c r="A23" s="74" t="s">
        <v>403</v>
      </c>
      <c r="B23" s="75">
        <v>693.018762517342</v>
      </c>
      <c r="C23" s="76">
        <v>6.0317643015783498</v>
      </c>
      <c r="D23" s="75">
        <v>26040.6970062908</v>
      </c>
      <c r="E23" s="75">
        <v>13022.310213164301</v>
      </c>
      <c r="F23" s="76">
        <v>466.15850676281701</v>
      </c>
      <c r="G23" s="75">
        <v>317.16233681121901</v>
      </c>
      <c r="H23" s="75">
        <v>412.33575357263697</v>
      </c>
      <c r="I23" s="77">
        <v>0.196841912932329</v>
      </c>
      <c r="J23" s="75">
        <v>101.948517282602</v>
      </c>
      <c r="K23" s="77">
        <v>0.36372674271287397</v>
      </c>
      <c r="L23" s="77">
        <v>1.90516485478001</v>
      </c>
      <c r="M23" s="75">
        <v>3316.2528163509901</v>
      </c>
      <c r="N23" s="77">
        <v>1.3144575567791399E-2</v>
      </c>
      <c r="O23" s="77">
        <v>7.6367211453046997E-3</v>
      </c>
      <c r="P23" s="76">
        <v>0.57934381808124902</v>
      </c>
      <c r="Q23" s="75">
        <v>2853.6716659240201</v>
      </c>
      <c r="R23" s="75">
        <v>87.707359735947193</v>
      </c>
      <c r="S23" s="75">
        <v>0.50428597599537806</v>
      </c>
      <c r="T23" s="76">
        <v>19.9545827586877</v>
      </c>
      <c r="U23" s="75">
        <v>2.6337799332922301E-3</v>
      </c>
      <c r="V23" s="77">
        <v>6.1063930134457198E-2</v>
      </c>
      <c r="W23" s="77">
        <v>1.2208816044592501</v>
      </c>
      <c r="X23" s="77">
        <v>0.13210296386075701</v>
      </c>
      <c r="Y23" s="77">
        <v>3.0426864751024799E-2</v>
      </c>
      <c r="Z23" s="76">
        <v>37.975050451286101</v>
      </c>
      <c r="AA23" s="77">
        <v>0.183350357400414</v>
      </c>
      <c r="AB23" s="77">
        <v>3.9067268641165001</v>
      </c>
      <c r="AC23" s="75">
        <v>2.3228331183291202E-3</v>
      </c>
      <c r="AD23" s="77">
        <v>3.8714032227383198E-2</v>
      </c>
      <c r="AE23" s="77">
        <v>2.3360730293058601E-2</v>
      </c>
      <c r="AF23" s="75">
        <v>5.2786914066673199E-4</v>
      </c>
      <c r="AG23" s="75">
        <v>1.3637098824415799E-3</v>
      </c>
      <c r="AH23" s="75">
        <v>0</v>
      </c>
      <c r="AI23" s="75">
        <v>0</v>
      </c>
      <c r="AJ23" s="75">
        <v>0</v>
      </c>
      <c r="AK23" s="75">
        <v>2.3667224416418E-4</v>
      </c>
      <c r="AL23" s="77">
        <v>0.231303534691532</v>
      </c>
      <c r="AM23" s="75">
        <v>1.3367283612849099E-3</v>
      </c>
      <c r="AN23" s="76">
        <v>0.81533517834146696</v>
      </c>
      <c r="AO23" s="75">
        <v>6.3334631425946699E-5</v>
      </c>
      <c r="AP23" s="75">
        <v>0</v>
      </c>
    </row>
    <row r="24" spans="1:42" ht="12.75" x14ac:dyDescent="0.2">
      <c r="A24" s="74" t="s">
        <v>403</v>
      </c>
      <c r="B24" s="75">
        <v>650.120140230978</v>
      </c>
      <c r="C24" s="76">
        <v>5.9621129803824404</v>
      </c>
      <c r="D24" s="75">
        <v>26063.066191671802</v>
      </c>
      <c r="E24" s="75">
        <v>13057.3800094938</v>
      </c>
      <c r="F24" s="76">
        <v>465.72261870384</v>
      </c>
      <c r="G24" s="75">
        <v>334.60669264475598</v>
      </c>
      <c r="H24" s="75">
        <v>432.74579725034198</v>
      </c>
      <c r="I24" s="77">
        <v>0.190830368613229</v>
      </c>
      <c r="J24" s="75">
        <v>103.721284587328</v>
      </c>
      <c r="K24" s="77">
        <v>0.36965516216906302</v>
      </c>
      <c r="L24" s="77">
        <v>1.77678694814259</v>
      </c>
      <c r="M24" s="75">
        <v>3301.3395855501299</v>
      </c>
      <c r="N24" s="77">
        <v>1.33846974919476E-2</v>
      </c>
      <c r="O24" s="77">
        <v>6.4647176996223896E-3</v>
      </c>
      <c r="P24" s="76">
        <v>0.59541295667962002</v>
      </c>
      <c r="Q24" s="75">
        <v>2892.1141866684802</v>
      </c>
      <c r="R24" s="75">
        <v>87.527590435681006</v>
      </c>
      <c r="S24" s="75">
        <v>0.92652500826414996</v>
      </c>
      <c r="T24" s="76">
        <v>20.031972769290999</v>
      </c>
      <c r="U24" s="75">
        <v>1.55778678496684E-3</v>
      </c>
      <c r="V24" s="77">
        <v>6.7461084394294102E-2</v>
      </c>
      <c r="W24" s="77">
        <v>1.21692529558454</v>
      </c>
      <c r="X24" s="77">
        <v>0.12723644414614399</v>
      </c>
      <c r="Y24" s="77">
        <v>3.5968169604284998E-2</v>
      </c>
      <c r="Z24" s="76">
        <v>38.491164938431602</v>
      </c>
      <c r="AA24" s="77">
        <v>0</v>
      </c>
      <c r="AB24" s="77">
        <v>8.0630020173986505</v>
      </c>
      <c r="AC24" s="77">
        <v>7.7164163871994802E-3</v>
      </c>
      <c r="AD24" s="77">
        <v>3.8724511438752399E-2</v>
      </c>
      <c r="AE24" s="77">
        <v>2.35569320588161E-2</v>
      </c>
      <c r="AF24" s="75">
        <v>4.5285164136715301E-4</v>
      </c>
      <c r="AG24" s="75">
        <v>0</v>
      </c>
      <c r="AH24" s="75">
        <v>2.0095230174447202E-3</v>
      </c>
      <c r="AI24" s="75">
        <v>0</v>
      </c>
      <c r="AJ24" s="75">
        <v>0</v>
      </c>
      <c r="AK24" s="75">
        <v>0</v>
      </c>
      <c r="AL24" s="77">
        <v>0.25904646098240702</v>
      </c>
      <c r="AM24" s="75">
        <v>2.9248007944907501E-3</v>
      </c>
      <c r="AN24" s="76">
        <v>0.81212923675284698</v>
      </c>
      <c r="AO24" s="75">
        <v>0</v>
      </c>
      <c r="AP24" s="75">
        <v>2.0429310427469401E-3</v>
      </c>
    </row>
    <row r="25" spans="1:42" ht="12.75" x14ac:dyDescent="0.2">
      <c r="A25" s="74" t="s">
        <v>403</v>
      </c>
      <c r="B25" s="75">
        <v>607.39701904184005</v>
      </c>
      <c r="C25" s="76">
        <v>5.3639956708399499</v>
      </c>
      <c r="D25" s="75">
        <v>25418.4787530137</v>
      </c>
      <c r="E25" s="75">
        <v>12551.265986689299</v>
      </c>
      <c r="F25" s="76">
        <v>453.46482224481599</v>
      </c>
      <c r="G25" s="75">
        <v>312.87969129574401</v>
      </c>
      <c r="H25" s="75">
        <v>429.43687230659901</v>
      </c>
      <c r="I25" s="77">
        <v>0.184256316000388</v>
      </c>
      <c r="J25" s="75">
        <v>103.838126309955</v>
      </c>
      <c r="K25" s="77">
        <v>0.37813411186283002</v>
      </c>
      <c r="L25" s="77">
        <v>1.72327375419587</v>
      </c>
      <c r="M25" s="75">
        <v>3289.03898118492</v>
      </c>
      <c r="N25" s="77">
        <v>1.1880574948845E-2</v>
      </c>
      <c r="O25" s="77">
        <v>7.4721018812531096E-3</v>
      </c>
      <c r="P25" s="76">
        <v>0.593916397951748</v>
      </c>
      <c r="Q25" s="75">
        <v>2836.9616142913201</v>
      </c>
      <c r="R25" s="75">
        <v>85.145014086027601</v>
      </c>
      <c r="S25" s="75">
        <v>0.111270877877668</v>
      </c>
      <c r="T25" s="76">
        <v>18.7509607522409</v>
      </c>
      <c r="U25" s="75">
        <v>0</v>
      </c>
      <c r="V25" s="77">
        <v>5.1311441477321501E-2</v>
      </c>
      <c r="W25" s="77">
        <v>1.1635354753142599</v>
      </c>
      <c r="X25" s="77">
        <v>0.126945943121692</v>
      </c>
      <c r="Y25" s="77">
        <v>3.55702141842755E-2</v>
      </c>
      <c r="Z25" s="76">
        <v>37.478531385733199</v>
      </c>
      <c r="AA25" s="77">
        <v>2.8008561608550898E-2</v>
      </c>
      <c r="AB25" s="77">
        <v>0.50695624583156795</v>
      </c>
      <c r="AC25" s="75">
        <v>1.4686138204060399E-4</v>
      </c>
      <c r="AD25" s="77">
        <v>3.9324925851325299E-2</v>
      </c>
      <c r="AE25" s="77">
        <v>2.2188903446751E-2</v>
      </c>
      <c r="AF25" s="75">
        <v>6.8688728444594896E-4</v>
      </c>
      <c r="AG25" s="75">
        <v>8.1049658893243804E-4</v>
      </c>
      <c r="AH25" s="75">
        <v>3.1287884547665102E-5</v>
      </c>
      <c r="AI25" s="75">
        <v>0</v>
      </c>
      <c r="AJ25" s="75">
        <v>1.06695108584641E-4</v>
      </c>
      <c r="AK25" s="75">
        <v>5.4768161677178198E-5</v>
      </c>
      <c r="AL25" s="77">
        <v>0.212081882459392</v>
      </c>
      <c r="AM25" s="75">
        <v>2.66177680640527E-5</v>
      </c>
      <c r="AN25" s="76">
        <v>0.78483575790108195</v>
      </c>
      <c r="AO25" s="75">
        <v>7.7672696672447105E-5</v>
      </c>
      <c r="AP25" s="75">
        <v>1.21531167545399E-3</v>
      </c>
    </row>
    <row r="26" spans="1:42" ht="12.75" x14ac:dyDescent="0.2">
      <c r="A26" s="74" t="s">
        <v>403</v>
      </c>
      <c r="B26" s="75">
        <v>601.98168520294803</v>
      </c>
      <c r="C26" s="76">
        <v>5.8985483601932804</v>
      </c>
      <c r="D26" s="75">
        <v>26239.7848203309</v>
      </c>
      <c r="E26" s="75">
        <v>13196.506308748199</v>
      </c>
      <c r="F26" s="76">
        <v>445.88162923403098</v>
      </c>
      <c r="G26" s="75">
        <v>308.60697268136698</v>
      </c>
      <c r="H26" s="75">
        <v>425.93997749230198</v>
      </c>
      <c r="I26" s="77">
        <v>0.20709541347534</v>
      </c>
      <c r="J26" s="75">
        <v>93.2115011298079</v>
      </c>
      <c r="K26" s="77">
        <v>0.38720954054995999</v>
      </c>
      <c r="L26" s="77">
        <v>1.64781164299119</v>
      </c>
      <c r="M26" s="75">
        <v>3303.9752599035301</v>
      </c>
      <c r="N26" s="77">
        <v>1.6318066925553199E-2</v>
      </c>
      <c r="O26" s="77">
        <v>7.4823521358711002E-3</v>
      </c>
      <c r="P26" s="76">
        <v>0.59553458173363705</v>
      </c>
      <c r="Q26" s="75">
        <v>2914.9219732665902</v>
      </c>
      <c r="R26" s="75">
        <v>85.509228615221303</v>
      </c>
      <c r="S26" s="75">
        <v>6.3947060858316598E-2</v>
      </c>
      <c r="T26" s="76">
        <v>17.3501381370464</v>
      </c>
      <c r="U26" s="75">
        <v>5.1991131524377798E-5</v>
      </c>
      <c r="V26" s="77">
        <v>4.64294379002506E-2</v>
      </c>
      <c r="W26" s="77">
        <v>1.0360544717233999</v>
      </c>
      <c r="X26" s="77">
        <v>0.14028174704086799</v>
      </c>
      <c r="Y26" s="77">
        <v>2.3582845538941299E-2</v>
      </c>
      <c r="Z26" s="76">
        <v>34.733496785707302</v>
      </c>
      <c r="AA26" s="75">
        <v>4.7627307809555899E-3</v>
      </c>
      <c r="AB26" s="77">
        <v>0.34892581272798201</v>
      </c>
      <c r="AC26" s="75">
        <v>0</v>
      </c>
      <c r="AD26" s="77">
        <v>3.2747168694492401E-2</v>
      </c>
      <c r="AE26" s="77">
        <v>2.2768026174470699E-2</v>
      </c>
      <c r="AF26" s="75">
        <v>2.1024901638949799E-4</v>
      </c>
      <c r="AG26" s="75">
        <v>0</v>
      </c>
      <c r="AH26" s="75">
        <v>0</v>
      </c>
      <c r="AI26" s="75">
        <v>0</v>
      </c>
      <c r="AJ26" s="75">
        <v>0</v>
      </c>
      <c r="AK26" s="75">
        <v>0</v>
      </c>
      <c r="AL26" s="77">
        <v>0.183837619118766</v>
      </c>
      <c r="AM26" s="75">
        <v>2.5776244593401902E-4</v>
      </c>
      <c r="AN26" s="76">
        <v>0.78061448372411002</v>
      </c>
      <c r="AO26" s="75">
        <v>1.1826949739392199E-5</v>
      </c>
      <c r="AP26" s="75">
        <v>4.4638225674706198E-4</v>
      </c>
    </row>
    <row r="27" spans="1:42" ht="12.75" x14ac:dyDescent="0.2">
      <c r="A27" s="74" t="s">
        <v>403</v>
      </c>
      <c r="B27" s="75">
        <v>577.66214333333596</v>
      </c>
      <c r="C27" s="76">
        <v>5.3716777784393299</v>
      </c>
      <c r="D27" s="75">
        <v>26902.597522915901</v>
      </c>
      <c r="E27" s="75">
        <v>12631.584226916</v>
      </c>
      <c r="F27" s="76">
        <v>437.1629314809</v>
      </c>
      <c r="G27" s="75">
        <v>302.93933139262202</v>
      </c>
      <c r="H27" s="75">
        <v>417.63726470504599</v>
      </c>
      <c r="I27" s="77">
        <v>0.204364157198375</v>
      </c>
      <c r="J27" s="75">
        <v>84.294940679785995</v>
      </c>
      <c r="K27" s="77">
        <v>0.395318678450781</v>
      </c>
      <c r="L27" s="77">
        <v>1.5689489280286</v>
      </c>
      <c r="M27" s="75">
        <v>3277.74198110525</v>
      </c>
      <c r="N27" s="77">
        <v>1.33421930395776E-2</v>
      </c>
      <c r="O27" s="77">
        <v>3.6886621906339402E-3</v>
      </c>
      <c r="P27" s="76">
        <v>0.60986684226840104</v>
      </c>
      <c r="Q27" s="75">
        <v>2841.5629271839798</v>
      </c>
      <c r="R27" s="75">
        <v>81.722344960709506</v>
      </c>
      <c r="S27" s="75">
        <v>6.6863587313399794E-2</v>
      </c>
      <c r="T27" s="76">
        <v>16.050966208363999</v>
      </c>
      <c r="U27" s="75">
        <v>3.2949459186258699E-4</v>
      </c>
      <c r="V27" s="77">
        <v>4.4121196474018701E-2</v>
      </c>
      <c r="W27" s="77">
        <v>0.94017217030600497</v>
      </c>
      <c r="X27" s="77">
        <v>0.104202320036548</v>
      </c>
      <c r="Y27" s="77">
        <v>2.6274389843812099E-2</v>
      </c>
      <c r="Z27" s="76">
        <v>32.833729754330797</v>
      </c>
      <c r="AA27" s="77">
        <v>4.8021553573918498E-2</v>
      </c>
      <c r="AB27" s="77">
        <v>0.17616159344544699</v>
      </c>
      <c r="AC27" s="75">
        <v>0</v>
      </c>
      <c r="AD27" s="77">
        <v>3.0213568264112301E-2</v>
      </c>
      <c r="AE27" s="77">
        <v>2.1021803283815799E-2</v>
      </c>
      <c r="AF27" s="75">
        <v>7.4904461780963205E-4</v>
      </c>
      <c r="AG27" s="75">
        <v>1.6470667266579999E-4</v>
      </c>
      <c r="AH27" s="75">
        <v>3.77828000565148E-4</v>
      </c>
      <c r="AI27" s="75">
        <v>1.63811378593733E-4</v>
      </c>
      <c r="AJ27" s="75">
        <v>1.25778927021385E-4</v>
      </c>
      <c r="AK27" s="75">
        <v>1.7710267305618999E-4</v>
      </c>
      <c r="AL27" s="77">
        <v>0.164021249899021</v>
      </c>
      <c r="AM27" s="75">
        <v>3.2206428714886501E-4</v>
      </c>
      <c r="AN27" s="76">
        <v>0.75709473189095899</v>
      </c>
      <c r="AO27" s="75">
        <v>1.36637310732855E-4</v>
      </c>
      <c r="AP27" s="75">
        <v>7.3755892356926699E-4</v>
      </c>
    </row>
    <row r="28" spans="1:42" ht="12.75" x14ac:dyDescent="0.2">
      <c r="A28" s="74" t="s">
        <v>403</v>
      </c>
      <c r="B28" s="75">
        <v>584.693549112818</v>
      </c>
      <c r="C28" s="76">
        <v>5.3835750934619302</v>
      </c>
      <c r="D28" s="75">
        <v>26710.497404420199</v>
      </c>
      <c r="E28" s="75">
        <v>12572.351350593801</v>
      </c>
      <c r="F28" s="76">
        <v>456.43561865839098</v>
      </c>
      <c r="G28" s="75">
        <v>298.42974116084298</v>
      </c>
      <c r="H28" s="75">
        <v>453.92939006287099</v>
      </c>
      <c r="I28" s="77">
        <v>0.19579042388853099</v>
      </c>
      <c r="J28" s="75">
        <v>97.959603623267299</v>
      </c>
      <c r="K28" s="77">
        <v>0.51756882490855705</v>
      </c>
      <c r="L28" s="77">
        <v>1.5310424399387801</v>
      </c>
      <c r="M28" s="75">
        <v>3228.0747207628801</v>
      </c>
      <c r="N28" s="77">
        <v>1.56761831886135E-2</v>
      </c>
      <c r="O28" s="77">
        <v>1.2004362409181599E-2</v>
      </c>
      <c r="P28" s="76">
        <v>0.59970963918621201</v>
      </c>
      <c r="Q28" s="75">
        <v>2853.7327242935498</v>
      </c>
      <c r="R28" s="75">
        <v>78.434375326962893</v>
      </c>
      <c r="S28" s="75">
        <v>3.28793088562098E-2</v>
      </c>
      <c r="T28" s="76">
        <v>13.862755632603101</v>
      </c>
      <c r="U28" s="77">
        <v>1.71741917602578E-2</v>
      </c>
      <c r="V28" s="77">
        <v>4.5193850319309399E-2</v>
      </c>
      <c r="W28" s="77">
        <v>0.97011446684842395</v>
      </c>
      <c r="X28" s="77">
        <v>0.12307652029180199</v>
      </c>
      <c r="Y28" s="77">
        <v>3.2048019866139602E-2</v>
      </c>
      <c r="Z28" s="76">
        <v>32.936958592255202</v>
      </c>
      <c r="AA28" s="77">
        <v>0.392985533448449</v>
      </c>
      <c r="AB28" s="77">
        <v>0.19475224933881599</v>
      </c>
      <c r="AC28" s="75">
        <v>0</v>
      </c>
      <c r="AD28" s="77">
        <v>7.4678273262128697E-2</v>
      </c>
      <c r="AE28" s="77">
        <v>9.3045029491767905E-2</v>
      </c>
      <c r="AF28" s="77">
        <v>6.43285556447827E-3</v>
      </c>
      <c r="AG28" s="77">
        <v>2.2341165698865201E-2</v>
      </c>
      <c r="AH28" s="75">
        <v>1.1596197304971499E-3</v>
      </c>
      <c r="AI28" s="75">
        <v>1.1514605791137799E-3</v>
      </c>
      <c r="AJ28" s="75">
        <v>0</v>
      </c>
      <c r="AK28" s="75">
        <v>0</v>
      </c>
      <c r="AL28" s="77">
        <v>0.178563009257418</v>
      </c>
      <c r="AM28" s="77">
        <v>1.35251555570524E-2</v>
      </c>
      <c r="AN28" s="76">
        <v>1.33445100918299</v>
      </c>
      <c r="AO28" s="75">
        <v>1.97317903028791E-3</v>
      </c>
      <c r="AP28" s="75">
        <v>7.53978849258271E-4</v>
      </c>
    </row>
    <row r="29" spans="1:42" ht="12.75" x14ac:dyDescent="0.2">
      <c r="A29" s="74" t="s">
        <v>403</v>
      </c>
      <c r="B29" s="75">
        <v>562.21827120233002</v>
      </c>
      <c r="C29" s="76">
        <v>5.5316602301656701</v>
      </c>
      <c r="D29" s="75">
        <v>26572.943874374701</v>
      </c>
      <c r="E29" s="75">
        <v>12671.359997642199</v>
      </c>
      <c r="F29" s="76">
        <v>448.204854539971</v>
      </c>
      <c r="G29" s="75">
        <v>301.89206893216902</v>
      </c>
      <c r="H29" s="75">
        <v>425.76880075486503</v>
      </c>
      <c r="I29" s="77">
        <v>0.18789002677480801</v>
      </c>
      <c r="J29" s="75">
        <v>86.411504387270398</v>
      </c>
      <c r="K29" s="77">
        <v>0.41069552371822099</v>
      </c>
      <c r="L29" s="77">
        <v>1.55209846147824</v>
      </c>
      <c r="M29" s="75">
        <v>3298.1610869330202</v>
      </c>
      <c r="N29" s="77">
        <v>1.4891163643124899E-2</v>
      </c>
      <c r="O29" s="77">
        <v>5.27771706574929E-3</v>
      </c>
      <c r="P29" s="76">
        <v>0.61508666725947803</v>
      </c>
      <c r="Q29" s="75">
        <v>2850.05351173497</v>
      </c>
      <c r="R29" s="75">
        <v>81.726640468695194</v>
      </c>
      <c r="S29" s="75">
        <v>2.5441912994468002E-2</v>
      </c>
      <c r="T29" s="76">
        <v>14.5726776304169</v>
      </c>
      <c r="U29" s="75">
        <v>0</v>
      </c>
      <c r="V29" s="77">
        <v>4.7970015070749099E-2</v>
      </c>
      <c r="W29" s="77">
        <v>0.97035197483003</v>
      </c>
      <c r="X29" s="77">
        <v>0.12971329190638201</v>
      </c>
      <c r="Y29" s="77">
        <v>2.9522364994767701E-2</v>
      </c>
      <c r="Z29" s="76">
        <v>33.775935330134601</v>
      </c>
      <c r="AA29" s="75">
        <v>0</v>
      </c>
      <c r="AB29" s="75">
        <v>4.7851258418331903E-3</v>
      </c>
      <c r="AC29" s="75">
        <v>0</v>
      </c>
      <c r="AD29" s="77">
        <v>2.9315122328998501E-2</v>
      </c>
      <c r="AE29" s="77">
        <v>2.0261572895960901E-2</v>
      </c>
      <c r="AF29" s="77">
        <v>3.8969015784856098E-4</v>
      </c>
      <c r="AG29" s="77">
        <v>1.4239408202709699E-3</v>
      </c>
      <c r="AH29" s="75">
        <v>3.14680459601276E-4</v>
      </c>
      <c r="AI29" s="75">
        <v>0</v>
      </c>
      <c r="AJ29" s="75">
        <v>0</v>
      </c>
      <c r="AK29" s="75">
        <v>3.54863482563114E-4</v>
      </c>
      <c r="AL29" s="77">
        <v>0.160579933457006</v>
      </c>
      <c r="AM29" s="75">
        <v>0</v>
      </c>
      <c r="AN29" s="76">
        <v>0.81122610447760102</v>
      </c>
      <c r="AO29" s="75">
        <v>5.1803054153360501E-4</v>
      </c>
      <c r="AP29" s="75">
        <v>0</v>
      </c>
    </row>
    <row r="30" spans="1:42" ht="12.75" x14ac:dyDescent="0.2">
      <c r="A30" s="74" t="s">
        <v>403</v>
      </c>
      <c r="B30" s="75">
        <v>1055.42132456229</v>
      </c>
      <c r="C30" s="76">
        <v>5.4232247677825001</v>
      </c>
      <c r="D30" s="75">
        <v>26289.117034637798</v>
      </c>
      <c r="E30" s="75">
        <v>12809.5344353121</v>
      </c>
      <c r="F30" s="76">
        <v>689.02472174282002</v>
      </c>
      <c r="G30" s="75">
        <v>307.42909618504899</v>
      </c>
      <c r="H30" s="75">
        <v>1258.2798873399699</v>
      </c>
      <c r="I30" s="77">
        <v>0.27828277629443299</v>
      </c>
      <c r="J30" s="75">
        <v>213.46207766990099</v>
      </c>
      <c r="K30" s="77">
        <v>1.7506187732587</v>
      </c>
      <c r="L30" s="77">
        <v>1.53604656343721</v>
      </c>
      <c r="M30" s="75">
        <v>3587.0305034746598</v>
      </c>
      <c r="N30" s="77">
        <v>6.0973336645342803E-2</v>
      </c>
      <c r="O30" s="77">
        <v>8.2217786629558504E-2</v>
      </c>
      <c r="P30" s="76">
        <v>0.85599207846291603</v>
      </c>
      <c r="Q30" s="75">
        <v>2531.4931162632802</v>
      </c>
      <c r="R30" s="75">
        <v>77.081192941575196</v>
      </c>
      <c r="S30" s="75">
        <v>0.26893184160100497</v>
      </c>
      <c r="T30" s="76">
        <v>23.447167388242502</v>
      </c>
      <c r="U30" s="77">
        <v>7.1357913165052494E-2</v>
      </c>
      <c r="V30" s="77">
        <v>0.20653015805481001</v>
      </c>
      <c r="W30" s="77">
        <v>1.04519442040375</v>
      </c>
      <c r="X30" s="77">
        <v>0.14393791910033801</v>
      </c>
      <c r="Y30" s="77">
        <v>2.4631351235322101E-2</v>
      </c>
      <c r="Z30" s="76">
        <v>30.8828904361166</v>
      </c>
      <c r="AA30" s="77">
        <v>0.34353725492318898</v>
      </c>
      <c r="AB30" s="77">
        <v>0.32388258210326498</v>
      </c>
      <c r="AC30" s="77">
        <v>0.343283536732371</v>
      </c>
      <c r="AD30" s="77">
        <v>0.85525365749646598</v>
      </c>
      <c r="AE30" s="77">
        <v>1.5210666598803999</v>
      </c>
      <c r="AF30" s="77">
        <v>0.122859147893153</v>
      </c>
      <c r="AG30" s="77">
        <v>0.31362928700409698</v>
      </c>
      <c r="AH30" s="77">
        <v>4.2637731958106703E-2</v>
      </c>
      <c r="AI30" s="77">
        <v>1.0092351291058401E-2</v>
      </c>
      <c r="AJ30" s="77">
        <v>1.86999894892893E-2</v>
      </c>
      <c r="AK30" s="75">
        <v>1.4497415145062901E-3</v>
      </c>
      <c r="AL30" s="77">
        <v>0.27340920866926099</v>
      </c>
      <c r="AM30" s="77">
        <v>3.4132566639519503E-2</v>
      </c>
      <c r="AN30" s="76">
        <v>7.7144509211892602</v>
      </c>
      <c r="AO30" s="77">
        <v>7.2184981716460594E-2</v>
      </c>
      <c r="AP30" s="77">
        <v>1.25051149708442E-2</v>
      </c>
    </row>
    <row r="31" spans="1:42" ht="12.75" x14ac:dyDescent="0.2">
      <c r="A31" s="74" t="s">
        <v>403</v>
      </c>
      <c r="B31" s="75">
        <v>570.61788784052499</v>
      </c>
      <c r="C31" s="76">
        <v>5.5639007466037702</v>
      </c>
      <c r="D31" s="75">
        <v>26348.025787858602</v>
      </c>
      <c r="E31" s="75">
        <v>12826.3121798065</v>
      </c>
      <c r="F31" s="76">
        <v>466.98483614449998</v>
      </c>
      <c r="G31" s="75">
        <v>307.16177071917298</v>
      </c>
      <c r="H31" s="75">
        <v>456.45687128707601</v>
      </c>
      <c r="I31" s="77">
        <v>0.190003535450702</v>
      </c>
      <c r="J31" s="75">
        <v>90.201250262888905</v>
      </c>
      <c r="K31" s="77">
        <v>0.48025268030082102</v>
      </c>
      <c r="L31" s="77">
        <v>1.6591630906994199</v>
      </c>
      <c r="M31" s="75">
        <v>3257.2067312601898</v>
      </c>
      <c r="N31" s="77">
        <v>1.5651573025394501E-2</v>
      </c>
      <c r="O31" s="77">
        <v>2.549706311802E-2</v>
      </c>
      <c r="P31" s="76">
        <v>0.64800036676260198</v>
      </c>
      <c r="Q31" s="75">
        <v>2811.7913167012298</v>
      </c>
      <c r="R31" s="75">
        <v>82.159080381525101</v>
      </c>
      <c r="S31" s="75">
        <v>5.5621764650072701E-2</v>
      </c>
      <c r="T31" s="76">
        <v>14.7076527062525</v>
      </c>
      <c r="U31" s="77">
        <v>7.39151547273912E-3</v>
      </c>
      <c r="V31" s="77">
        <v>4.67369125869386E-2</v>
      </c>
      <c r="W31" s="77">
        <v>0.97301838158481402</v>
      </c>
      <c r="X31" s="77">
        <v>0.12735229576688001</v>
      </c>
      <c r="Y31" s="77">
        <v>2.27738232722304E-2</v>
      </c>
      <c r="Z31" s="76">
        <v>34.971250059389398</v>
      </c>
      <c r="AA31" s="77">
        <v>1.12207849635414E-2</v>
      </c>
      <c r="AB31" s="77">
        <v>2.2556431535473698E-2</v>
      </c>
      <c r="AC31" s="77">
        <v>1.5891383740982101E-2</v>
      </c>
      <c r="AD31" s="77">
        <v>4.4004422353276597E-2</v>
      </c>
      <c r="AE31" s="77">
        <v>5.0495929070680498E-2</v>
      </c>
      <c r="AF31" s="75">
        <v>3.9012258649263401E-3</v>
      </c>
      <c r="AG31" s="75">
        <v>1.58103993336282E-3</v>
      </c>
      <c r="AH31" s="75">
        <v>0</v>
      </c>
      <c r="AI31" s="75">
        <v>0</v>
      </c>
      <c r="AJ31" s="75">
        <v>0</v>
      </c>
      <c r="AK31" s="75">
        <v>0</v>
      </c>
      <c r="AL31" s="77">
        <v>0.17809608989950301</v>
      </c>
      <c r="AM31" s="75">
        <v>0</v>
      </c>
      <c r="AN31" s="76">
        <v>1.05942335505206</v>
      </c>
      <c r="AO31" s="75">
        <v>9.9896626051834106E-4</v>
      </c>
      <c r="AP31" s="75">
        <v>1.59194442279288E-3</v>
      </c>
    </row>
    <row r="32" spans="1:42" ht="12.75" x14ac:dyDescent="0.2">
      <c r="A32" s="78"/>
      <c r="B32" s="75"/>
      <c r="C32" s="76"/>
      <c r="D32" s="75"/>
      <c r="E32" s="75"/>
      <c r="F32" s="76"/>
      <c r="G32" s="75"/>
      <c r="H32" s="75"/>
      <c r="I32" s="77"/>
      <c r="J32" s="75"/>
      <c r="K32" s="77"/>
      <c r="L32" s="77"/>
      <c r="M32" s="75"/>
      <c r="N32" s="77"/>
      <c r="O32" s="77"/>
      <c r="P32" s="76"/>
      <c r="Q32" s="75"/>
      <c r="R32" s="75"/>
      <c r="S32" s="75"/>
      <c r="T32" s="76"/>
      <c r="U32" s="77"/>
      <c r="V32" s="77"/>
      <c r="W32" s="77"/>
      <c r="X32" s="77"/>
      <c r="Y32" s="77"/>
      <c r="Z32" s="76"/>
      <c r="AA32" s="77"/>
      <c r="AB32" s="77"/>
      <c r="AC32" s="77"/>
      <c r="AD32" s="77"/>
      <c r="AE32" s="77"/>
      <c r="AF32" s="75"/>
      <c r="AG32" s="75"/>
      <c r="AH32" s="75"/>
      <c r="AI32" s="75"/>
      <c r="AJ32" s="75"/>
      <c r="AK32" s="75"/>
      <c r="AL32" s="77"/>
      <c r="AM32" s="75"/>
      <c r="AN32" s="76"/>
      <c r="AO32" s="75"/>
      <c r="AP32" s="75"/>
    </row>
    <row r="33" spans="1:42" ht="12.75" x14ac:dyDescent="0.2">
      <c r="A33" s="74" t="s">
        <v>295</v>
      </c>
      <c r="B33" s="75"/>
      <c r="C33" s="76"/>
      <c r="D33" s="75"/>
      <c r="E33" s="75"/>
      <c r="F33" s="76"/>
      <c r="G33" s="75"/>
      <c r="H33" s="75"/>
      <c r="I33" s="77"/>
      <c r="J33" s="75"/>
      <c r="K33" s="77"/>
      <c r="L33" s="77"/>
      <c r="M33" s="75"/>
      <c r="N33" s="77"/>
      <c r="O33" s="77"/>
      <c r="P33" s="76"/>
      <c r="Q33" s="75"/>
      <c r="R33" s="75"/>
      <c r="S33" s="75"/>
      <c r="T33" s="76"/>
      <c r="U33" s="77"/>
      <c r="V33" s="77"/>
      <c r="W33" s="77"/>
      <c r="X33" s="77"/>
      <c r="Y33" s="77"/>
      <c r="Z33" s="76"/>
      <c r="AA33" s="77"/>
      <c r="AB33" s="77"/>
      <c r="AC33" s="77"/>
      <c r="AD33" s="77"/>
      <c r="AE33" s="77"/>
      <c r="AF33" s="75"/>
      <c r="AG33" s="75"/>
      <c r="AH33" s="75"/>
      <c r="AI33" s="75"/>
      <c r="AJ33" s="75"/>
      <c r="AK33" s="75"/>
      <c r="AL33" s="77"/>
      <c r="AM33" s="75"/>
      <c r="AN33" s="76"/>
      <c r="AO33" s="75"/>
      <c r="AP33" s="75"/>
    </row>
    <row r="34" spans="1:42" ht="12.75" x14ac:dyDescent="0.2">
      <c r="A34" s="74" t="s">
        <v>408</v>
      </c>
      <c r="B34" s="75">
        <v>8290.3543066494403</v>
      </c>
      <c r="C34" s="76">
        <v>21.598504743928899</v>
      </c>
      <c r="D34" s="75">
        <v>29156.160335415901</v>
      </c>
      <c r="E34" s="75">
        <v>17115.981008859198</v>
      </c>
      <c r="F34" s="76">
        <v>56.742065192734401</v>
      </c>
      <c r="G34" s="75">
        <v>171.700351221175</v>
      </c>
      <c r="H34" s="75">
        <v>2962.8029837382101</v>
      </c>
      <c r="I34" s="77">
        <v>0.22194892037858299</v>
      </c>
      <c r="J34" s="75">
        <v>5.8587670288690301</v>
      </c>
      <c r="K34" s="77">
        <v>0.43159395292722202</v>
      </c>
      <c r="L34" s="77">
        <v>1.73408749095465</v>
      </c>
      <c r="M34" s="75">
        <v>23760.431625271201</v>
      </c>
      <c r="N34" s="77">
        <v>1.19616035721084E-2</v>
      </c>
      <c r="O34" s="77">
        <v>1.0503187327039799E-3</v>
      </c>
      <c r="P34" s="76">
        <v>1.1731465975609301</v>
      </c>
      <c r="Q34" s="75">
        <v>130.13352216980499</v>
      </c>
      <c r="R34" s="75">
        <v>130.03684112066401</v>
      </c>
      <c r="S34" s="75">
        <v>8.5153077840250304E-3</v>
      </c>
      <c r="T34" s="76">
        <v>53.525991260503901</v>
      </c>
      <c r="U34" s="75">
        <v>0</v>
      </c>
      <c r="V34" s="77">
        <v>9.0649679943717101E-3</v>
      </c>
      <c r="W34" s="77">
        <v>2.8408430172751999</v>
      </c>
      <c r="X34" s="77">
        <v>0.98809702055909299</v>
      </c>
      <c r="Y34" s="77">
        <v>0.226743342690754</v>
      </c>
      <c r="Z34" s="76">
        <v>82.1801794042333</v>
      </c>
      <c r="AA34" s="77">
        <v>0.19159728116282199</v>
      </c>
      <c r="AB34" s="75">
        <v>1.8751818586636799E-3</v>
      </c>
      <c r="AC34" s="75">
        <v>4.5303477776947702E-3</v>
      </c>
      <c r="AD34" s="77">
        <v>0.146938414699428</v>
      </c>
      <c r="AE34" s="77">
        <v>0.13773539473674901</v>
      </c>
      <c r="AF34" s="77">
        <v>9.0090426908229094E-3</v>
      </c>
      <c r="AG34" s="77">
        <v>1.01522094595857E-2</v>
      </c>
      <c r="AH34" s="75">
        <v>2.4043613589116701E-4</v>
      </c>
      <c r="AI34" s="75">
        <v>2.21514622950776E-4</v>
      </c>
      <c r="AJ34" s="75">
        <v>0</v>
      </c>
      <c r="AK34" s="75">
        <v>2.0177746581754601E-4</v>
      </c>
      <c r="AL34" s="77">
        <v>3.1648680929012301</v>
      </c>
      <c r="AM34" s="75">
        <v>0</v>
      </c>
      <c r="AN34" s="76">
        <v>219.40489544761601</v>
      </c>
      <c r="AO34" s="77">
        <v>9.7303249367608202E-2</v>
      </c>
      <c r="AP34" s="77">
        <v>8.8975370005473994E-3</v>
      </c>
    </row>
    <row r="35" spans="1:42" ht="12.75" x14ac:dyDescent="0.2">
      <c r="A35" s="74" t="s">
        <v>408</v>
      </c>
      <c r="B35" s="75">
        <v>8403.4993736685101</v>
      </c>
      <c r="C35" s="76">
        <v>22.608389429957398</v>
      </c>
      <c r="D35" s="75">
        <v>29424.193319946498</v>
      </c>
      <c r="E35" s="75">
        <v>17210.946316575799</v>
      </c>
      <c r="F35" s="76">
        <v>59.199960288686199</v>
      </c>
      <c r="G35" s="75">
        <v>372.38455478072302</v>
      </c>
      <c r="H35" s="75">
        <v>2642.3864929432698</v>
      </c>
      <c r="I35" s="77">
        <v>0.24555782283817101</v>
      </c>
      <c r="J35" s="75">
        <v>6.3655548486521703</v>
      </c>
      <c r="K35" s="77">
        <v>0.46775291415035902</v>
      </c>
      <c r="L35" s="77">
        <v>1.72234806538395</v>
      </c>
      <c r="M35" s="75">
        <v>23169.2234228663</v>
      </c>
      <c r="N35" s="77">
        <v>1.33830209919777E-2</v>
      </c>
      <c r="O35" s="77">
        <v>1.35934745446814E-2</v>
      </c>
      <c r="P35" s="76">
        <v>1.0069002918858601</v>
      </c>
      <c r="Q35" s="75">
        <v>140.998188367393</v>
      </c>
      <c r="R35" s="75">
        <v>141.10957828303501</v>
      </c>
      <c r="S35" s="75">
        <v>12.5164098721703</v>
      </c>
      <c r="T35" s="76">
        <v>49.459889872353301</v>
      </c>
      <c r="U35" s="77">
        <v>1.86776137925137E-2</v>
      </c>
      <c r="V35" s="77">
        <v>9.5241023627366903E-2</v>
      </c>
      <c r="W35" s="77">
        <v>2.7877219751399198</v>
      </c>
      <c r="X35" s="77">
        <v>0.864339626497448</v>
      </c>
      <c r="Y35" s="77">
        <v>0.238868331014888</v>
      </c>
      <c r="Z35" s="76">
        <v>82.595932403084305</v>
      </c>
      <c r="AA35" s="77">
        <v>0.55611345375728904</v>
      </c>
      <c r="AB35" s="77">
        <v>6.1926822903325096</v>
      </c>
      <c r="AC35" s="77">
        <v>1.28781644281931E-2</v>
      </c>
      <c r="AD35" s="77">
        <v>0.18258355789847999</v>
      </c>
      <c r="AE35" s="77">
        <v>0.17489901356378401</v>
      </c>
      <c r="AF35" s="77">
        <v>6.0199586750308504E-3</v>
      </c>
      <c r="AG35" s="77">
        <v>1.86297240225935E-2</v>
      </c>
      <c r="AH35" s="75">
        <v>0</v>
      </c>
      <c r="AI35" s="75">
        <v>3.2370487668904198E-3</v>
      </c>
      <c r="AJ35" s="75">
        <v>2.8772851613451198E-3</v>
      </c>
      <c r="AK35" s="75">
        <v>4.6299568565777403E-3</v>
      </c>
      <c r="AL35" s="77">
        <v>3.50376592144563</v>
      </c>
      <c r="AM35" s="77">
        <v>3.7258944575284302E-2</v>
      </c>
      <c r="AN35" s="76">
        <v>195.59231180912499</v>
      </c>
      <c r="AO35" s="77">
        <v>0.15540476748432</v>
      </c>
      <c r="AP35" s="77">
        <v>1.6471408836841402E-2</v>
      </c>
    </row>
    <row r="36" spans="1:42" ht="12.75" x14ac:dyDescent="0.2">
      <c r="A36" s="74" t="s">
        <v>408</v>
      </c>
      <c r="B36" s="75">
        <v>8358.3911899651193</v>
      </c>
      <c r="C36" s="76">
        <v>20.5059881069376</v>
      </c>
      <c r="D36" s="75">
        <v>28690.035996733201</v>
      </c>
      <c r="E36" s="75">
        <v>17161.507123057901</v>
      </c>
      <c r="F36" s="76">
        <v>56.374716001705103</v>
      </c>
      <c r="G36" s="75">
        <v>172.08621770471001</v>
      </c>
      <c r="H36" s="75">
        <v>2920.3645125539701</v>
      </c>
      <c r="I36" s="77">
        <v>0.21343487116523999</v>
      </c>
      <c r="J36" s="75">
        <v>5.4563365287253198</v>
      </c>
      <c r="K36" s="77">
        <v>0.431804316162058</v>
      </c>
      <c r="L36" s="77">
        <v>1.7019503253572801</v>
      </c>
      <c r="M36" s="75">
        <v>24026.319848848201</v>
      </c>
      <c r="N36" s="77">
        <v>1.59001629395168E-2</v>
      </c>
      <c r="O36" s="77">
        <v>1.23975378554433E-2</v>
      </c>
      <c r="P36" s="76">
        <v>1.6150284253662399</v>
      </c>
      <c r="Q36" s="75">
        <v>126.190023766428</v>
      </c>
      <c r="R36" s="75">
        <v>132.12896691318701</v>
      </c>
      <c r="S36" s="75">
        <v>0.17871316035627599</v>
      </c>
      <c r="T36" s="76">
        <v>52.140900542286403</v>
      </c>
      <c r="U36" s="75">
        <v>0</v>
      </c>
      <c r="V36" s="77">
        <v>6.76016483822832E-3</v>
      </c>
      <c r="W36" s="77">
        <v>3.00561569001461</v>
      </c>
      <c r="X36" s="77">
        <v>0.97550897841756201</v>
      </c>
      <c r="Y36" s="77">
        <v>0.24773346016766401</v>
      </c>
      <c r="Z36" s="76">
        <v>84.045976935179993</v>
      </c>
      <c r="AA36" s="77">
        <v>0.109408860084865</v>
      </c>
      <c r="AB36" s="77">
        <v>4.7205860383808002E-2</v>
      </c>
      <c r="AC36" s="75">
        <v>1.24252546079525E-3</v>
      </c>
      <c r="AD36" s="77">
        <v>0.147663048933282</v>
      </c>
      <c r="AE36" s="77">
        <v>0.12949966453297701</v>
      </c>
      <c r="AF36" s="77">
        <v>5.3587030928480897E-3</v>
      </c>
      <c r="AG36" s="77">
        <v>1.03897846205637E-2</v>
      </c>
      <c r="AH36" s="75">
        <v>2.6254899683937101E-4</v>
      </c>
      <c r="AI36" s="75">
        <v>6.8104357851046804E-4</v>
      </c>
      <c r="AJ36" s="75">
        <v>0</v>
      </c>
      <c r="AK36" s="75">
        <v>2.2510079453547501E-4</v>
      </c>
      <c r="AL36" s="77">
        <v>3.4713837632743099</v>
      </c>
      <c r="AM36" s="75">
        <v>2.0548220898243999E-4</v>
      </c>
      <c r="AN36" s="76">
        <v>216.110135619272</v>
      </c>
      <c r="AO36" s="77">
        <v>0.100316624575196</v>
      </c>
      <c r="AP36" s="77">
        <v>9.7512926180338792E-3</v>
      </c>
    </row>
    <row r="37" spans="1:42" ht="12.75" x14ac:dyDescent="0.2">
      <c r="A37" s="74" t="s">
        <v>408</v>
      </c>
      <c r="B37" s="75">
        <v>8318.8369386473405</v>
      </c>
      <c r="C37" s="76">
        <v>20.556090623044199</v>
      </c>
      <c r="D37" s="75">
        <v>29099.246942162699</v>
      </c>
      <c r="E37" s="75">
        <v>16763.135321838301</v>
      </c>
      <c r="F37" s="76">
        <v>45.483710499372698</v>
      </c>
      <c r="G37" s="75">
        <v>160.87228685716499</v>
      </c>
      <c r="H37" s="75">
        <v>2582.1320101819501</v>
      </c>
      <c r="I37" s="77">
        <v>0.20582252187001199</v>
      </c>
      <c r="J37" s="75">
        <v>4.7339185271682398</v>
      </c>
      <c r="K37" s="77">
        <v>0.43771669551788001</v>
      </c>
      <c r="L37" s="77">
        <v>1.7104509299625601</v>
      </c>
      <c r="M37" s="75">
        <v>22626.3921927638</v>
      </c>
      <c r="N37" s="77">
        <v>7.2891129254464299E-3</v>
      </c>
      <c r="O37" s="77">
        <v>1.5871036297077101E-2</v>
      </c>
      <c r="P37" s="76">
        <v>2.0494213927024698</v>
      </c>
      <c r="Q37" s="75">
        <v>90.798515551883497</v>
      </c>
      <c r="R37" s="75">
        <v>129.72201911650899</v>
      </c>
      <c r="S37" s="75">
        <v>1.6800462704768499E-2</v>
      </c>
      <c r="T37" s="76">
        <v>46.303321619077998</v>
      </c>
      <c r="U37" s="75">
        <v>3.7208704577649398E-4</v>
      </c>
      <c r="V37" s="77">
        <v>7.0112583474332604E-3</v>
      </c>
      <c r="W37" s="77">
        <v>2.5626230942725599</v>
      </c>
      <c r="X37" s="77">
        <v>0.94409713944682805</v>
      </c>
      <c r="Y37" s="77">
        <v>0.24034768508733001</v>
      </c>
      <c r="Z37" s="76">
        <v>82.034405068309894</v>
      </c>
      <c r="AA37" s="77">
        <v>0.15767018371793201</v>
      </c>
      <c r="AB37" s="77">
        <v>6.7484316409010996E-3</v>
      </c>
      <c r="AC37" s="75">
        <v>2.0453507131747601E-4</v>
      </c>
      <c r="AD37" s="77">
        <v>0.12066397185324799</v>
      </c>
      <c r="AE37" s="77">
        <v>0.11147554868575001</v>
      </c>
      <c r="AF37" s="77">
        <v>5.7299377680442298E-3</v>
      </c>
      <c r="AG37" s="77">
        <v>1.4898974382804299E-2</v>
      </c>
      <c r="AH37" s="75">
        <v>0</v>
      </c>
      <c r="AI37" s="75">
        <v>5.3222434090735701E-4</v>
      </c>
      <c r="AJ37" s="75">
        <v>1.13656208512203E-4</v>
      </c>
      <c r="AK37" s="75">
        <v>0</v>
      </c>
      <c r="AL37" s="77">
        <v>3.94002696585228</v>
      </c>
      <c r="AM37" s="75">
        <v>0</v>
      </c>
      <c r="AN37" s="76">
        <v>186.86413878431</v>
      </c>
      <c r="AO37" s="77">
        <v>9.7926980851425593E-2</v>
      </c>
      <c r="AP37" s="77">
        <v>9.2181251179434907E-3</v>
      </c>
    </row>
    <row r="38" spans="1:42" ht="12.75" x14ac:dyDescent="0.2">
      <c r="A38" s="74" t="s">
        <v>408</v>
      </c>
      <c r="B38" s="75">
        <v>8506.5759456065098</v>
      </c>
      <c r="C38" s="76">
        <v>19.337728711229602</v>
      </c>
      <c r="D38" s="75">
        <v>29238.870035727501</v>
      </c>
      <c r="E38" s="75">
        <v>16735.514522107602</v>
      </c>
      <c r="F38" s="76">
        <v>38.323221395444598</v>
      </c>
      <c r="G38" s="75">
        <v>159.575487311339</v>
      </c>
      <c r="H38" s="75">
        <v>3280.7566210221999</v>
      </c>
      <c r="I38" s="77">
        <v>0.203696836051529</v>
      </c>
      <c r="J38" s="75">
        <v>4.7488840697908303</v>
      </c>
      <c r="K38" s="77">
        <v>0.431556575212722</v>
      </c>
      <c r="L38" s="77">
        <v>1.7271649865379199</v>
      </c>
      <c r="M38" s="75">
        <v>22388.9182231675</v>
      </c>
      <c r="N38" s="77">
        <v>7.3412350592617602E-3</v>
      </c>
      <c r="O38" s="77">
        <v>1.28880165657467E-2</v>
      </c>
      <c r="P38" s="76">
        <v>1.8793328122074999</v>
      </c>
      <c r="Q38" s="75">
        <v>69.488807336453604</v>
      </c>
      <c r="R38" s="75">
        <v>133.62850801995799</v>
      </c>
      <c r="S38" s="75">
        <v>1.3034857931455601E-2</v>
      </c>
      <c r="T38" s="76">
        <v>55.673716524309</v>
      </c>
      <c r="U38" s="75">
        <v>3.0558577128690801E-3</v>
      </c>
      <c r="V38" s="77">
        <v>1.9246345685332199E-2</v>
      </c>
      <c r="W38" s="77">
        <v>2.42306414746461</v>
      </c>
      <c r="X38" s="77">
        <v>0.91874010110992199</v>
      </c>
      <c r="Y38" s="77">
        <v>0.22317629180583901</v>
      </c>
      <c r="Z38" s="76">
        <v>87.644032130561698</v>
      </c>
      <c r="AA38" s="77">
        <v>0.20128551126206001</v>
      </c>
      <c r="AB38" s="75">
        <v>3.8790665655192902E-4</v>
      </c>
      <c r="AC38" s="75">
        <v>2.7438439767376202E-3</v>
      </c>
      <c r="AD38" s="77">
        <v>0.16148349051857</v>
      </c>
      <c r="AE38" s="77">
        <v>0.14932452842390601</v>
      </c>
      <c r="AF38" s="77">
        <v>7.6748174126618799E-3</v>
      </c>
      <c r="AG38" s="77">
        <v>5.8817677243346196E-3</v>
      </c>
      <c r="AH38" s="75">
        <v>1.9554070774486202E-3</v>
      </c>
      <c r="AI38" s="75">
        <v>0</v>
      </c>
      <c r="AJ38" s="75">
        <v>0</v>
      </c>
      <c r="AK38" s="75">
        <v>0</v>
      </c>
      <c r="AL38" s="77">
        <v>4.9238562523400802</v>
      </c>
      <c r="AM38" s="75">
        <v>0</v>
      </c>
      <c r="AN38" s="76">
        <v>241.697068929023</v>
      </c>
      <c r="AO38" s="77">
        <v>0.11498652456222699</v>
      </c>
      <c r="AP38" s="77">
        <v>1.0529110608196701E-2</v>
      </c>
    </row>
    <row r="39" spans="1:42" ht="12.75" x14ac:dyDescent="0.2">
      <c r="A39" s="74" t="s">
        <v>408</v>
      </c>
      <c r="B39" s="75">
        <v>8537.1521589927506</v>
      </c>
      <c r="C39" s="76">
        <v>20.948516886812399</v>
      </c>
      <c r="D39" s="75">
        <v>29039.503980768099</v>
      </c>
      <c r="E39" s="75">
        <v>16460.0352122646</v>
      </c>
      <c r="F39" s="76">
        <v>31.295966164975201</v>
      </c>
      <c r="G39" s="75">
        <v>160.10822514434</v>
      </c>
      <c r="H39" s="75">
        <v>2952.32197532177</v>
      </c>
      <c r="I39" s="77">
        <v>0.21312247938644199</v>
      </c>
      <c r="J39" s="75">
        <v>5.0284895411063699</v>
      </c>
      <c r="K39" s="77">
        <v>0.43663257708595798</v>
      </c>
      <c r="L39" s="77">
        <v>1.7563487904267701</v>
      </c>
      <c r="M39" s="75">
        <v>21336.8756441244</v>
      </c>
      <c r="N39" s="77">
        <v>7.8578524310934407E-3</v>
      </c>
      <c r="O39" s="77">
        <v>2.6347130877189401E-2</v>
      </c>
      <c r="P39" s="76">
        <v>1.38307268268684</v>
      </c>
      <c r="Q39" s="75">
        <v>53.338059488959601</v>
      </c>
      <c r="R39" s="75">
        <v>133.65288824630599</v>
      </c>
      <c r="S39" s="75">
        <v>9.5285318546512298E-3</v>
      </c>
      <c r="T39" s="76">
        <v>50.173137187618103</v>
      </c>
      <c r="U39" s="75">
        <v>1.5464749993648199E-4</v>
      </c>
      <c r="V39" s="77">
        <v>9.6205394815485692E-3</v>
      </c>
      <c r="W39" s="77">
        <v>2.82948287330183</v>
      </c>
      <c r="X39" s="77">
        <v>0.79251995330181602</v>
      </c>
      <c r="Y39" s="77">
        <v>0.27704069534517001</v>
      </c>
      <c r="Z39" s="76">
        <v>85.625475535790798</v>
      </c>
      <c r="AA39" s="77">
        <v>0.28032861364721001</v>
      </c>
      <c r="AB39" s="75">
        <v>0</v>
      </c>
      <c r="AC39" s="75">
        <v>2.6829660147124603E-4</v>
      </c>
      <c r="AD39" s="77">
        <v>0.13326455820059999</v>
      </c>
      <c r="AE39" s="77">
        <v>0.13148862031356801</v>
      </c>
      <c r="AF39" s="77">
        <v>7.4794055430297398E-3</v>
      </c>
      <c r="AG39" s="77">
        <v>7.4468896236974703E-3</v>
      </c>
      <c r="AH39" s="75">
        <v>4.0192385207822801E-4</v>
      </c>
      <c r="AI39" s="75">
        <v>9.1763530891582497E-4</v>
      </c>
      <c r="AJ39" s="75">
        <v>2.0319666503155399E-4</v>
      </c>
      <c r="AK39" s="75">
        <v>3.3221266787849602E-4</v>
      </c>
      <c r="AL39" s="77">
        <v>4.4685818470830396</v>
      </c>
      <c r="AM39" s="75">
        <v>2.5091201673658499E-4</v>
      </c>
      <c r="AN39" s="76">
        <v>193.719519916167</v>
      </c>
      <c r="AO39" s="77">
        <v>0.113473472697182</v>
      </c>
      <c r="AP39" s="77">
        <v>9.8461206307080707E-3</v>
      </c>
    </row>
    <row r="40" spans="1:42" ht="12.75" x14ac:dyDescent="0.2">
      <c r="A40" s="74" t="s">
        <v>408</v>
      </c>
      <c r="B40" s="75">
        <v>8749.9049485274809</v>
      </c>
      <c r="C40" s="76">
        <v>21.4138496867259</v>
      </c>
      <c r="D40" s="75">
        <v>28794.1808042507</v>
      </c>
      <c r="E40" s="75">
        <v>16460.460147224101</v>
      </c>
      <c r="F40" s="76">
        <v>30.080090943714101</v>
      </c>
      <c r="G40" s="75">
        <v>153.76303155739399</v>
      </c>
      <c r="H40" s="75">
        <v>3090.77602657017</v>
      </c>
      <c r="I40" s="77">
        <v>0.19280530326501399</v>
      </c>
      <c r="J40" s="75">
        <v>5.9416096162737402</v>
      </c>
      <c r="K40" s="77">
        <v>0.45360621193387501</v>
      </c>
      <c r="L40" s="77">
        <v>1.6820234556029701</v>
      </c>
      <c r="M40" s="75">
        <v>20458.490385346398</v>
      </c>
      <c r="N40" s="77">
        <v>3.2000218908991998E-3</v>
      </c>
      <c r="O40" s="77">
        <v>2.0345842722664299E-2</v>
      </c>
      <c r="P40" s="76">
        <v>1.8673411155433599</v>
      </c>
      <c r="Q40" s="75">
        <v>52.915306365811098</v>
      </c>
      <c r="R40" s="75">
        <v>130.52129138760299</v>
      </c>
      <c r="S40" s="75">
        <v>7.5193288664742296E-3</v>
      </c>
      <c r="T40" s="76">
        <v>49.1379926038082</v>
      </c>
      <c r="U40" s="75">
        <v>2.88766001632591E-3</v>
      </c>
      <c r="V40" s="77">
        <v>1.5027566397481E-2</v>
      </c>
      <c r="W40" s="77">
        <v>3.2423636949150398</v>
      </c>
      <c r="X40" s="77">
        <v>0.775318635544479</v>
      </c>
      <c r="Y40" s="77">
        <v>0.243492318147144</v>
      </c>
      <c r="Z40" s="76">
        <v>84.009146232046106</v>
      </c>
      <c r="AA40" s="77">
        <v>0.82569248496083703</v>
      </c>
      <c r="AB40" s="75">
        <v>1.5734847673660401E-3</v>
      </c>
      <c r="AC40" s="75">
        <v>1.55584565589128E-3</v>
      </c>
      <c r="AD40" s="77">
        <v>0.13347430827905399</v>
      </c>
      <c r="AE40" s="77">
        <v>0.12534892198634801</v>
      </c>
      <c r="AF40" s="77">
        <v>6.5067704296182301E-3</v>
      </c>
      <c r="AG40" s="77">
        <v>9.3062045696628206E-3</v>
      </c>
      <c r="AH40" s="75">
        <v>0</v>
      </c>
      <c r="AI40" s="75">
        <v>6.4923561349731205E-4</v>
      </c>
      <c r="AJ40" s="75">
        <v>1.20664065973602E-4</v>
      </c>
      <c r="AK40" s="75">
        <v>0</v>
      </c>
      <c r="AL40" s="77">
        <v>4.2964134271987104</v>
      </c>
      <c r="AM40" s="75">
        <v>0</v>
      </c>
      <c r="AN40" s="76">
        <v>179.97877611374599</v>
      </c>
      <c r="AO40" s="77">
        <v>0.117944070439841</v>
      </c>
      <c r="AP40" s="77">
        <v>8.7907218311752792E-3</v>
      </c>
    </row>
    <row r="41" spans="1:42" ht="12.75" x14ac:dyDescent="0.2">
      <c r="A41" s="74" t="s">
        <v>408</v>
      </c>
      <c r="B41" s="75">
        <v>8812.09806688145</v>
      </c>
      <c r="C41" s="76">
        <v>21.0538530509174</v>
      </c>
      <c r="D41" s="75">
        <v>28230.964251699599</v>
      </c>
      <c r="E41" s="75">
        <v>16129.4897074607</v>
      </c>
      <c r="F41" s="76">
        <v>28.940569051867101</v>
      </c>
      <c r="G41" s="75">
        <v>148.939394043498</v>
      </c>
      <c r="H41" s="75">
        <v>3546.45374646552</v>
      </c>
      <c r="I41" s="77">
        <v>0.21363232812080901</v>
      </c>
      <c r="J41" s="75">
        <v>9.5930540459505007</v>
      </c>
      <c r="K41" s="77">
        <v>0.49994295426051</v>
      </c>
      <c r="L41" s="77">
        <v>1.6779740732122199</v>
      </c>
      <c r="M41" s="75">
        <v>18444.068785926302</v>
      </c>
      <c r="N41" s="77">
        <v>8.4765203733258403E-3</v>
      </c>
      <c r="O41" s="77">
        <v>1.5472769306906499E-2</v>
      </c>
      <c r="P41" s="76">
        <v>1.54133902174313</v>
      </c>
      <c r="Q41" s="75">
        <v>51.293309969360401</v>
      </c>
      <c r="R41" s="75">
        <v>128.82093182491801</v>
      </c>
      <c r="S41" s="75">
        <v>9.1459165286420993E-3</v>
      </c>
      <c r="T41" s="76">
        <v>61.006152078589203</v>
      </c>
      <c r="U41" s="75">
        <v>2.8347352349555199E-4</v>
      </c>
      <c r="V41" s="77">
        <v>5.0524801281818001E-3</v>
      </c>
      <c r="W41" s="77">
        <v>3.78134002628738</v>
      </c>
      <c r="X41" s="77">
        <v>0.75828294113869998</v>
      </c>
      <c r="Y41" s="77">
        <v>0.23220908545673599</v>
      </c>
      <c r="Z41" s="76">
        <v>85.573765467273802</v>
      </c>
      <c r="AA41" s="77">
        <v>0.39386059173279497</v>
      </c>
      <c r="AB41" s="75">
        <v>0</v>
      </c>
      <c r="AC41" s="77">
        <v>7.0368897892071599E-3</v>
      </c>
      <c r="AD41" s="77">
        <v>0.15908489999316799</v>
      </c>
      <c r="AE41" s="77">
        <v>0.15747129073455701</v>
      </c>
      <c r="AF41" s="77">
        <v>8.7912435432989499E-3</v>
      </c>
      <c r="AG41" s="77">
        <v>1.1094461474104599E-2</v>
      </c>
      <c r="AH41" s="75">
        <v>1.88676248456684E-4</v>
      </c>
      <c r="AI41" s="75">
        <v>0</v>
      </c>
      <c r="AJ41" s="75">
        <v>0</v>
      </c>
      <c r="AK41" s="75">
        <v>0</v>
      </c>
      <c r="AL41" s="77">
        <v>4.3483975366512704</v>
      </c>
      <c r="AM41" s="75">
        <v>2.2825376567483E-4</v>
      </c>
      <c r="AN41" s="76">
        <v>174.87959250622899</v>
      </c>
      <c r="AO41" s="77">
        <v>0.11577578482333301</v>
      </c>
      <c r="AP41" s="77">
        <v>8.7720655988691304E-3</v>
      </c>
    </row>
    <row r="42" spans="1:42" ht="12.75" x14ac:dyDescent="0.2">
      <c r="A42" s="74" t="s">
        <v>408</v>
      </c>
      <c r="B42" s="75">
        <v>8797.5041632298799</v>
      </c>
      <c r="C42" s="76">
        <v>21.719710439547999</v>
      </c>
      <c r="D42" s="75">
        <v>28635.228474093001</v>
      </c>
      <c r="E42" s="75">
        <v>15666.2652384539</v>
      </c>
      <c r="F42" s="76">
        <v>41.507869213402302</v>
      </c>
      <c r="G42" s="75">
        <v>146.480672448462</v>
      </c>
      <c r="H42" s="75">
        <v>3703.55600692284</v>
      </c>
      <c r="I42" s="77">
        <v>0.34123691814413398</v>
      </c>
      <c r="J42" s="75">
        <v>239.16904281194499</v>
      </c>
      <c r="K42" s="77">
        <v>3.8023340757639099</v>
      </c>
      <c r="L42" s="77">
        <v>1.7004131090394801</v>
      </c>
      <c r="M42" s="75">
        <v>16312.780773418701</v>
      </c>
      <c r="N42" s="77">
        <v>2.8641383472119301E-2</v>
      </c>
      <c r="O42" s="77">
        <v>5.6150086401501199E-3</v>
      </c>
      <c r="P42" s="76">
        <v>0.97274490309955997</v>
      </c>
      <c r="Q42" s="75">
        <v>56.436780067155297</v>
      </c>
      <c r="R42" s="75">
        <v>106.654781304553</v>
      </c>
      <c r="S42" s="75">
        <v>5.6243278240494096E-3</v>
      </c>
      <c r="T42" s="76">
        <v>143.881139227185</v>
      </c>
      <c r="U42" s="75">
        <v>1.4671305922911201E-3</v>
      </c>
      <c r="V42" s="75">
        <v>4.0449963419891804E-3</v>
      </c>
      <c r="W42" s="77">
        <v>4.5472695056159198</v>
      </c>
      <c r="X42" s="77">
        <v>0.61488097960837595</v>
      </c>
      <c r="Y42" s="77">
        <v>0.142656887479055</v>
      </c>
      <c r="Z42" s="76">
        <v>80.431982093421993</v>
      </c>
      <c r="AA42" s="77">
        <v>0.44736321762054998</v>
      </c>
      <c r="AB42" s="75">
        <v>1.5235806861157799E-3</v>
      </c>
      <c r="AC42" s="77">
        <v>9.5985645854938406E-2</v>
      </c>
      <c r="AD42" s="77">
        <v>0.19291844688395601</v>
      </c>
      <c r="AE42" s="77">
        <v>0.181365056786848</v>
      </c>
      <c r="AF42" s="77">
        <v>1.0073017628624399E-2</v>
      </c>
      <c r="AG42" s="77">
        <v>7.6880779510097499E-3</v>
      </c>
      <c r="AH42" s="75">
        <v>3.21403706111303E-5</v>
      </c>
      <c r="AI42" s="75">
        <v>8.1334864568370895E-4</v>
      </c>
      <c r="AJ42" s="75">
        <v>0</v>
      </c>
      <c r="AK42" s="75">
        <v>1.51817949244095E-4</v>
      </c>
      <c r="AL42" s="77">
        <v>3.9155478899407798</v>
      </c>
      <c r="AM42" s="75">
        <v>0</v>
      </c>
      <c r="AN42" s="76">
        <v>145.474813177519</v>
      </c>
      <c r="AO42" s="77">
        <v>0.114282600597092</v>
      </c>
      <c r="AP42" s="77">
        <v>1.1866084285920101E-2</v>
      </c>
    </row>
    <row r="43" spans="1:42" ht="12.75" x14ac:dyDescent="0.2">
      <c r="A43" s="74" t="s">
        <v>408</v>
      </c>
      <c r="B43" s="75">
        <v>8939.9925390007393</v>
      </c>
      <c r="C43" s="76">
        <v>21.5203879536183</v>
      </c>
      <c r="D43" s="75">
        <v>28440.2738233327</v>
      </c>
      <c r="E43" s="75">
        <v>15527.5269427159</v>
      </c>
      <c r="F43" s="76">
        <v>128.24424155734101</v>
      </c>
      <c r="G43" s="75">
        <v>136.372731730032</v>
      </c>
      <c r="H43" s="75">
        <v>3541.0620182847001</v>
      </c>
      <c r="I43" s="77">
        <v>0.26834488874711698</v>
      </c>
      <c r="J43" s="75">
        <v>72.473391667933598</v>
      </c>
      <c r="K43" s="77">
        <v>1.1014805273892101</v>
      </c>
      <c r="L43" s="77">
        <v>1.7669704188222599</v>
      </c>
      <c r="M43" s="75">
        <v>12932.9194940282</v>
      </c>
      <c r="N43" s="77">
        <v>7.9432257229487102E-2</v>
      </c>
      <c r="O43" s="77">
        <v>1.14205325215554E-2</v>
      </c>
      <c r="P43" s="76">
        <v>1.0008088633794401</v>
      </c>
      <c r="Q43" s="75">
        <v>59.039434366201803</v>
      </c>
      <c r="R43" s="75">
        <v>110.60990461035701</v>
      </c>
      <c r="S43" s="75">
        <v>9.7731679372117398E-3</v>
      </c>
      <c r="T43" s="76">
        <v>109.86068975600401</v>
      </c>
      <c r="U43" s="77">
        <v>9.2318209986894505E-3</v>
      </c>
      <c r="V43" s="77">
        <v>2.52867211766169E-2</v>
      </c>
      <c r="W43" s="77">
        <v>5.56871927006177</v>
      </c>
      <c r="X43" s="77">
        <v>0.479461531791463</v>
      </c>
      <c r="Y43" s="77">
        <v>0.191961677157163</v>
      </c>
      <c r="Z43" s="76">
        <v>76.078152146050599</v>
      </c>
      <c r="AA43" s="77">
        <v>0.429016217880546</v>
      </c>
      <c r="AB43" s="75">
        <v>2.7501885357144999E-4</v>
      </c>
      <c r="AC43" s="77">
        <v>9.9127295081720704E-2</v>
      </c>
      <c r="AD43" s="77">
        <v>0.445014206658845</v>
      </c>
      <c r="AE43" s="77">
        <v>0.48564371200406498</v>
      </c>
      <c r="AF43" s="77">
        <v>2.9813238175403201E-2</v>
      </c>
      <c r="AG43" s="77">
        <v>5.6786570287622698E-2</v>
      </c>
      <c r="AH43" s="75">
        <v>3.9163488283111697E-3</v>
      </c>
      <c r="AI43" s="75">
        <v>3.4445014728620299E-3</v>
      </c>
      <c r="AJ43" s="75">
        <v>3.1418705364536698E-3</v>
      </c>
      <c r="AK43" s="75">
        <v>0</v>
      </c>
      <c r="AL43" s="77">
        <v>3.7109567632277001</v>
      </c>
      <c r="AM43" s="75">
        <v>4.8255164159822601E-5</v>
      </c>
      <c r="AN43" s="76">
        <v>144.504785939215</v>
      </c>
      <c r="AO43" s="77">
        <v>0.115253827152386</v>
      </c>
      <c r="AP43" s="77">
        <v>1.4845065914211E-2</v>
      </c>
    </row>
    <row r="44" spans="1:42" ht="12.75" x14ac:dyDescent="0.2">
      <c r="A44" s="74" t="s">
        <v>408</v>
      </c>
      <c r="B44" s="75">
        <v>8963.0625163752502</v>
      </c>
      <c r="C44" s="76">
        <v>21.805087224313201</v>
      </c>
      <c r="D44" s="75">
        <v>27571.729350114801</v>
      </c>
      <c r="E44" s="75">
        <v>14738.733515376</v>
      </c>
      <c r="F44" s="76">
        <v>128.17883948638601</v>
      </c>
      <c r="G44" s="75">
        <v>132.197647694967</v>
      </c>
      <c r="H44" s="75">
        <v>4241.9182885722903</v>
      </c>
      <c r="I44" s="77">
        <v>0.29777063424247302</v>
      </c>
      <c r="J44" s="75">
        <v>110.80332873375301</v>
      </c>
      <c r="K44" s="77">
        <v>1.35760210100489</v>
      </c>
      <c r="L44" s="77">
        <v>1.76107354825658</v>
      </c>
      <c r="M44" s="75">
        <v>10955.1600974307</v>
      </c>
      <c r="N44" s="77">
        <v>6.2825466587057302E-2</v>
      </c>
      <c r="O44" s="77">
        <v>1.8182381842545801E-2</v>
      </c>
      <c r="P44" s="76">
        <v>0.83035112805980804</v>
      </c>
      <c r="Q44" s="75">
        <v>57.092315843850102</v>
      </c>
      <c r="R44" s="75">
        <v>96.345227292141203</v>
      </c>
      <c r="S44" s="75">
        <v>2.30739910399239E-2</v>
      </c>
      <c r="T44" s="76">
        <v>144.51779080711901</v>
      </c>
      <c r="U44" s="77">
        <v>1.89475489236237E-2</v>
      </c>
      <c r="V44" s="77">
        <v>9.7378152855232894E-3</v>
      </c>
      <c r="W44" s="77">
        <v>4.43896051963657</v>
      </c>
      <c r="X44" s="77">
        <v>0.44718904255153102</v>
      </c>
      <c r="Y44" s="77">
        <v>0.12731197411593001</v>
      </c>
      <c r="Z44" s="76">
        <v>73.1711664638717</v>
      </c>
      <c r="AA44" s="77">
        <v>0.82072531747197697</v>
      </c>
      <c r="AB44" s="77">
        <v>0.73178703001886902</v>
      </c>
      <c r="AC44" s="77">
        <v>0.100459649809435</v>
      </c>
      <c r="AD44" s="77">
        <v>0.97267030823248901</v>
      </c>
      <c r="AE44" s="77">
        <v>1.2107628331634399</v>
      </c>
      <c r="AF44" s="77">
        <v>7.8867493331442606E-2</v>
      </c>
      <c r="AG44" s="77">
        <v>0.15142436683746899</v>
      </c>
      <c r="AH44" s="77">
        <v>1.7311382224320399E-2</v>
      </c>
      <c r="AI44" s="77">
        <v>6.1956757730132501E-3</v>
      </c>
      <c r="AJ44" s="77">
        <v>5.85758753008117E-3</v>
      </c>
      <c r="AK44" s="75">
        <v>9.0827088835853905E-5</v>
      </c>
      <c r="AL44" s="77">
        <v>6.38263047857125</v>
      </c>
      <c r="AM44" s="77">
        <v>7.5720812059151293E-2</v>
      </c>
      <c r="AN44" s="76">
        <v>148.77508883619601</v>
      </c>
      <c r="AO44" s="77">
        <v>0.14230795788061601</v>
      </c>
      <c r="AP44" s="75">
        <v>1.10145963579746E-3</v>
      </c>
    </row>
    <row r="45" spans="1:42" ht="12.75" x14ac:dyDescent="0.2">
      <c r="A45" s="74" t="s">
        <v>409</v>
      </c>
      <c r="B45" s="75">
        <v>7897.8549342330198</v>
      </c>
      <c r="C45" s="76">
        <v>21.566986028163502</v>
      </c>
      <c r="D45" s="75">
        <v>27308.485924197499</v>
      </c>
      <c r="E45" s="75">
        <v>14605.109516225801</v>
      </c>
      <c r="F45" s="76">
        <v>1875.36079149491</v>
      </c>
      <c r="G45" s="75">
        <v>166.347054912202</v>
      </c>
      <c r="H45" s="75">
        <v>16742.287255386502</v>
      </c>
      <c r="I45" s="77">
        <v>1.7136488755063699</v>
      </c>
      <c r="J45" s="75">
        <v>2872.8512529402401</v>
      </c>
      <c r="K45" s="77">
        <v>30.209933665097999</v>
      </c>
      <c r="L45" s="77">
        <v>1.8818745137252799</v>
      </c>
      <c r="M45" s="75">
        <v>8008.96291423202</v>
      </c>
      <c r="N45" s="77">
        <v>1.89942505051342</v>
      </c>
      <c r="O45" s="77">
        <v>4.6461158988311702E-3</v>
      </c>
      <c r="P45" s="76">
        <v>0.71886991378062803</v>
      </c>
      <c r="Q45" s="75">
        <v>346.78851844415902</v>
      </c>
      <c r="R45" s="75">
        <v>94.5104744803144</v>
      </c>
      <c r="S45" s="75">
        <v>0</v>
      </c>
      <c r="T45" s="76">
        <v>213.04418542285401</v>
      </c>
      <c r="U45" s="77">
        <v>0.29667109150599802</v>
      </c>
      <c r="V45" s="77">
        <v>9.1420180548064008E-3</v>
      </c>
      <c r="W45" s="77">
        <v>2.2670859920011299</v>
      </c>
      <c r="X45" s="77">
        <v>0.31000528557878598</v>
      </c>
      <c r="Y45" s="77">
        <v>4.7353378885558198E-2</v>
      </c>
      <c r="Z45" s="76">
        <v>24.921286847436601</v>
      </c>
      <c r="AA45" s="77">
        <v>1.2032283961531101</v>
      </c>
      <c r="AB45" s="77">
        <v>1.3923748254255601E-2</v>
      </c>
      <c r="AC45" s="77">
        <v>6.1402305553276701E-3</v>
      </c>
      <c r="AD45" s="77">
        <v>48.977428996563198</v>
      </c>
      <c r="AE45" s="77">
        <v>66.411588657525101</v>
      </c>
      <c r="AF45" s="77">
        <v>6.95213967154932</v>
      </c>
      <c r="AG45" s="77">
        <v>17.802187286702601</v>
      </c>
      <c r="AH45" s="77">
        <v>1.7424314735261801</v>
      </c>
      <c r="AI45" s="77">
        <v>0.41441535809041602</v>
      </c>
      <c r="AJ45" s="77">
        <v>0.63996736145642796</v>
      </c>
      <c r="AK45" s="75">
        <v>2.3412122419288199E-3</v>
      </c>
      <c r="AL45" s="77">
        <v>0.58087754555049798</v>
      </c>
      <c r="AM45" s="75">
        <v>-1.3368909894500899E-4</v>
      </c>
      <c r="AN45" s="76">
        <v>55.652002368516101</v>
      </c>
      <c r="AO45" s="77">
        <v>5.1103667588280902E-2</v>
      </c>
      <c r="AP45" s="75">
        <v>0</v>
      </c>
    </row>
    <row r="46" spans="1:42" ht="12.75" x14ac:dyDescent="0.2">
      <c r="A46" s="74"/>
      <c r="B46" s="75"/>
      <c r="C46" s="76"/>
      <c r="D46" s="75"/>
      <c r="E46" s="75"/>
      <c r="F46" s="76"/>
      <c r="G46" s="75"/>
      <c r="H46" s="75"/>
      <c r="I46" s="77"/>
      <c r="J46" s="75"/>
      <c r="K46" s="77"/>
      <c r="L46" s="77"/>
      <c r="M46" s="75"/>
      <c r="N46" s="77"/>
      <c r="O46" s="77"/>
      <c r="P46" s="76"/>
      <c r="Q46" s="75"/>
      <c r="R46" s="75"/>
      <c r="S46" s="75"/>
      <c r="T46" s="76"/>
      <c r="U46" s="77"/>
      <c r="V46" s="77"/>
      <c r="W46" s="77"/>
      <c r="X46" s="77"/>
      <c r="Y46" s="77"/>
      <c r="Z46" s="76"/>
      <c r="AA46" s="77"/>
      <c r="AB46" s="77"/>
      <c r="AC46" s="77"/>
      <c r="AD46" s="77"/>
      <c r="AE46" s="77"/>
      <c r="AF46" s="77"/>
      <c r="AG46" s="77"/>
      <c r="AH46" s="77"/>
      <c r="AI46" s="77"/>
      <c r="AJ46" s="77"/>
      <c r="AK46" s="75"/>
      <c r="AL46" s="77"/>
      <c r="AM46" s="75"/>
      <c r="AN46" s="76"/>
      <c r="AO46" s="77"/>
      <c r="AP46" s="75"/>
    </row>
    <row r="47" spans="1:42" ht="12.75" x14ac:dyDescent="0.2">
      <c r="A47" s="74" t="s">
        <v>296</v>
      </c>
      <c r="B47" s="76"/>
      <c r="C47" s="76"/>
      <c r="D47" s="76"/>
      <c r="E47" s="76"/>
      <c r="F47" s="76"/>
      <c r="G47" s="76"/>
      <c r="H47" s="76"/>
      <c r="I47" s="77"/>
      <c r="J47" s="76"/>
      <c r="K47" s="77"/>
      <c r="L47" s="77"/>
      <c r="M47" s="76"/>
      <c r="N47" s="77"/>
      <c r="O47" s="77"/>
      <c r="P47" s="76"/>
      <c r="Q47" s="76"/>
      <c r="R47" s="76"/>
      <c r="S47" s="76"/>
      <c r="T47" s="76"/>
      <c r="U47" s="77"/>
      <c r="V47" s="77"/>
      <c r="W47" s="77"/>
      <c r="X47" s="77"/>
      <c r="Y47" s="77"/>
      <c r="Z47" s="76"/>
      <c r="AA47" s="77"/>
      <c r="AB47" s="77"/>
      <c r="AC47" s="77"/>
      <c r="AD47" s="77"/>
      <c r="AE47" s="77"/>
      <c r="AF47" s="77"/>
      <c r="AG47" s="77"/>
      <c r="AH47" s="77"/>
      <c r="AI47" s="77"/>
      <c r="AJ47" s="77"/>
      <c r="AK47" s="77"/>
      <c r="AL47" s="77"/>
      <c r="AM47" s="77"/>
      <c r="AN47" s="76"/>
      <c r="AO47" s="77"/>
      <c r="AP47" s="77"/>
    </row>
    <row r="48" spans="1:42" ht="12.75" x14ac:dyDescent="0.2">
      <c r="A48" s="74" t="s">
        <v>410</v>
      </c>
      <c r="B48" s="75">
        <v>8648.8787300572694</v>
      </c>
      <c r="C48" s="76">
        <v>24.289078985658701</v>
      </c>
      <c r="D48" s="75">
        <v>26927.479356878601</v>
      </c>
      <c r="E48" s="75">
        <v>13473.0061802398</v>
      </c>
      <c r="F48" s="75">
        <v>1176.51111901125</v>
      </c>
      <c r="G48" s="75">
        <v>145.483940548855</v>
      </c>
      <c r="H48" s="75">
        <v>19672.157189939699</v>
      </c>
      <c r="I48" s="77">
        <v>1.6263397297324</v>
      </c>
      <c r="J48" s="75">
        <v>2279.0960881926999</v>
      </c>
      <c r="K48" s="76">
        <v>21.490934588456302</v>
      </c>
      <c r="L48" s="76">
        <v>1.9838763569811499</v>
      </c>
      <c r="M48" s="75">
        <v>6884.1620910390602</v>
      </c>
      <c r="N48" s="77">
        <v>0.97414932205739402</v>
      </c>
      <c r="O48" s="77">
        <v>1.7148168065789001E-2</v>
      </c>
      <c r="P48" s="76">
        <v>0.81961022014723395</v>
      </c>
      <c r="Q48" s="75">
        <v>295.101324718326</v>
      </c>
      <c r="R48" s="75">
        <v>93.731481175114496</v>
      </c>
      <c r="S48" s="75">
        <v>9.9500344425995802E-3</v>
      </c>
      <c r="T48" s="75">
        <v>259.500277998542</v>
      </c>
      <c r="U48" s="77">
        <v>0.485407341883278</v>
      </c>
      <c r="V48" s="77">
        <v>1.2779740803696E-2</v>
      </c>
      <c r="W48" s="77">
        <v>3.7487721334627402</v>
      </c>
      <c r="X48" s="77">
        <v>0.27450091156357298</v>
      </c>
      <c r="Y48" s="77">
        <v>0.101019147550269</v>
      </c>
      <c r="Z48" s="76">
        <v>29.5583355116799</v>
      </c>
      <c r="AA48" s="75">
        <v>0.99926293310521797</v>
      </c>
      <c r="AB48" s="77">
        <v>5.4170240521122702E-2</v>
      </c>
      <c r="AC48" s="77">
        <v>2.1348509371628899E-2</v>
      </c>
      <c r="AD48" s="77">
        <v>59.631803326843297</v>
      </c>
      <c r="AE48" s="77">
        <v>81.006798184663197</v>
      </c>
      <c r="AF48" s="77">
        <v>8.2874765250368192</v>
      </c>
      <c r="AG48" s="77">
        <v>21.151432011235901</v>
      </c>
      <c r="AH48" s="77">
        <v>2.0621467687261399</v>
      </c>
      <c r="AI48" s="77">
        <v>0.51096143129435401</v>
      </c>
      <c r="AJ48" s="77">
        <v>0.73336793069927997</v>
      </c>
      <c r="AK48" s="75">
        <v>1.09172224772376E-3</v>
      </c>
      <c r="AL48" s="77">
        <v>0.78493350414688701</v>
      </c>
      <c r="AM48" s="77">
        <v>1.8497804939924201E-2</v>
      </c>
      <c r="AN48" s="75">
        <v>72.983565620732804</v>
      </c>
      <c r="AO48" s="77">
        <v>7.5211749564652194E-2</v>
      </c>
      <c r="AP48" s="77">
        <v>8.1474340620464204E-3</v>
      </c>
    </row>
    <row r="49" spans="1:42" ht="12.75" x14ac:dyDescent="0.2">
      <c r="A49" s="74" t="s">
        <v>410</v>
      </c>
      <c r="B49" s="75">
        <v>7409.5427327760999</v>
      </c>
      <c r="C49" s="76">
        <v>22.656319168046402</v>
      </c>
      <c r="D49" s="75">
        <v>22795.129188942799</v>
      </c>
      <c r="E49" s="75">
        <v>11920.9006415443</v>
      </c>
      <c r="F49" s="75">
        <v>1095.3139925431301</v>
      </c>
      <c r="G49" s="75">
        <v>6578.0503288025502</v>
      </c>
      <c r="H49" s="75">
        <v>17304.417182419798</v>
      </c>
      <c r="I49" s="77">
        <v>1.3806699725197</v>
      </c>
      <c r="J49" s="75">
        <v>1931.92389554335</v>
      </c>
      <c r="K49" s="76">
        <v>19.622577055190799</v>
      </c>
      <c r="L49" s="76">
        <v>1.5712776298895299</v>
      </c>
      <c r="M49" s="75">
        <v>6440.3927004920797</v>
      </c>
      <c r="N49" s="77">
        <v>1.0358920202555699</v>
      </c>
      <c r="O49" s="77">
        <v>3.90288979287534E-2</v>
      </c>
      <c r="P49" s="76">
        <v>0.76742784452710799</v>
      </c>
      <c r="Q49" s="75">
        <v>264.418353648927</v>
      </c>
      <c r="R49" s="75">
        <v>82.348946020099206</v>
      </c>
      <c r="S49" s="75">
        <v>152.453744683987</v>
      </c>
      <c r="T49" s="75">
        <v>202.23282461673401</v>
      </c>
      <c r="U49" s="77">
        <v>0.41169400669890199</v>
      </c>
      <c r="V49" s="77">
        <v>1.32116033238332E-2</v>
      </c>
      <c r="W49" s="77">
        <v>4.4270991072032597</v>
      </c>
      <c r="X49" s="77">
        <v>0.23727585518684199</v>
      </c>
      <c r="Y49" s="77">
        <v>6.5528720162952303E-2</v>
      </c>
      <c r="Z49" s="76">
        <v>39.642989717538299</v>
      </c>
      <c r="AA49" s="77">
        <v>0.98577277545617303</v>
      </c>
      <c r="AB49" s="77">
        <v>94.6152768078164</v>
      </c>
      <c r="AC49" s="77">
        <v>0.17143309683156799</v>
      </c>
      <c r="AD49" s="77">
        <v>49.579618889164003</v>
      </c>
      <c r="AE49" s="77">
        <v>66.392170714627497</v>
      </c>
      <c r="AF49" s="77">
        <v>7.0811378960924003</v>
      </c>
      <c r="AG49" s="77">
        <v>18.106827898597299</v>
      </c>
      <c r="AH49" s="77">
        <v>1.7264840073132599</v>
      </c>
      <c r="AI49" s="77">
        <v>0.41886357891437997</v>
      </c>
      <c r="AJ49" s="77">
        <v>0.64937004282872002</v>
      </c>
      <c r="AK49" s="75">
        <v>9.1271313772245996E-4</v>
      </c>
      <c r="AL49" s="77">
        <v>0.95681794037562296</v>
      </c>
      <c r="AM49" s="77">
        <v>0.383517836137444</v>
      </c>
      <c r="AN49" s="76">
        <v>58.276588023155497</v>
      </c>
      <c r="AO49" s="77">
        <v>7.8416010681058801E-2</v>
      </c>
      <c r="AP49" s="77">
        <v>1.27820731436207E-2</v>
      </c>
    </row>
    <row r="50" spans="1:42" ht="12.75" x14ac:dyDescent="0.2">
      <c r="A50" s="74" t="s">
        <v>411</v>
      </c>
      <c r="B50" s="75">
        <v>1308.6561297836199</v>
      </c>
      <c r="C50" s="76">
        <v>23.705042535293401</v>
      </c>
      <c r="D50" s="75">
        <v>282.882856153197</v>
      </c>
      <c r="E50" s="75">
        <v>2025.3626840956099</v>
      </c>
      <c r="F50" s="75">
        <v>142.528632787243</v>
      </c>
      <c r="G50" s="75">
        <v>72619.191006975205</v>
      </c>
      <c r="H50" s="75">
        <v>76.0022820836531</v>
      </c>
      <c r="I50" s="77">
        <v>0.93744077741601595</v>
      </c>
      <c r="J50" s="75">
        <v>195.65057809940501</v>
      </c>
      <c r="K50" s="76">
        <v>4.1361376042685096</v>
      </c>
      <c r="L50" s="76">
        <v>1.6089404897372399</v>
      </c>
      <c r="M50" s="75">
        <v>7443.6447430522203</v>
      </c>
      <c r="N50" s="77">
        <v>4.7579247945784602E-2</v>
      </c>
      <c r="O50" s="77">
        <v>5.0054250787418798E-2</v>
      </c>
      <c r="P50" s="76">
        <v>0.29264609135033298</v>
      </c>
      <c r="Q50" s="75">
        <v>55.771051910858603</v>
      </c>
      <c r="R50" s="75">
        <v>95.157631143555605</v>
      </c>
      <c r="S50" s="75">
        <v>2188.44384896869</v>
      </c>
      <c r="T50" s="75">
        <v>23.596655691231099</v>
      </c>
      <c r="U50" s="77">
        <v>9.0409292794639603E-3</v>
      </c>
      <c r="V50" s="77">
        <v>4.5429402709071497E-2</v>
      </c>
      <c r="W50" s="77">
        <v>21.090978622502298</v>
      </c>
      <c r="X50" s="77">
        <v>0.29097645038526998</v>
      </c>
      <c r="Y50" s="77">
        <v>1.8338169857957901E-2</v>
      </c>
      <c r="Z50" s="75">
        <v>193.448166820387</v>
      </c>
      <c r="AA50" s="77">
        <v>2.75409748871372E-2</v>
      </c>
      <c r="AB50" s="77">
        <v>1410.91748158011</v>
      </c>
      <c r="AC50" s="77">
        <v>5.2833277606708204</v>
      </c>
      <c r="AD50" s="77">
        <v>9.7114276818911702E-3</v>
      </c>
      <c r="AE50" s="77">
        <v>1.6126021052889E-2</v>
      </c>
      <c r="AF50" s="75">
        <v>1.11875857300442E-3</v>
      </c>
      <c r="AG50" s="75">
        <v>2.45550371129426E-3</v>
      </c>
      <c r="AH50" s="75">
        <v>0</v>
      </c>
      <c r="AI50" s="77">
        <v>1.3360130403953899E-2</v>
      </c>
      <c r="AJ50" s="77">
        <v>0</v>
      </c>
      <c r="AK50" s="75">
        <v>4.4378779373931799E-4</v>
      </c>
      <c r="AL50" s="77">
        <v>4.97165710401155</v>
      </c>
      <c r="AM50" s="77">
        <v>4.4255078542885702</v>
      </c>
      <c r="AN50" s="76">
        <v>4.1551619036463396</v>
      </c>
      <c r="AO50" s="75">
        <v>4.7802776775718401E-4</v>
      </c>
      <c r="AP50" s="75">
        <v>9.5515496649593303E-4</v>
      </c>
    </row>
    <row r="51" spans="1:42" ht="12.75" x14ac:dyDescent="0.2">
      <c r="A51" s="74" t="s">
        <v>411</v>
      </c>
      <c r="B51" s="75">
        <v>1287.49826588869</v>
      </c>
      <c r="C51" s="76">
        <v>25.2290130726531</v>
      </c>
      <c r="D51" s="75">
        <v>271.25413957717501</v>
      </c>
      <c r="E51" s="75">
        <v>1776.14990626637</v>
      </c>
      <c r="F51" s="75">
        <v>184.44773573337699</v>
      </c>
      <c r="G51" s="75">
        <v>72776.074540606394</v>
      </c>
      <c r="H51" s="75">
        <v>62.179813273184301</v>
      </c>
      <c r="I51" s="77">
        <v>0.73294885554130096</v>
      </c>
      <c r="J51" s="75">
        <v>115.35351259638099</v>
      </c>
      <c r="K51" s="76">
        <v>3.1609394942250102</v>
      </c>
      <c r="L51" s="76">
        <v>1.65075968998539</v>
      </c>
      <c r="M51" s="75">
        <v>5966.0028547915899</v>
      </c>
      <c r="N51" s="77">
        <v>4.82900855147455E-2</v>
      </c>
      <c r="O51" s="77">
        <v>4.2816267648532198E-2</v>
      </c>
      <c r="P51" s="76">
        <v>0.224413449416037</v>
      </c>
      <c r="Q51" s="75">
        <v>61.094687848288899</v>
      </c>
      <c r="R51" s="75">
        <v>102.532036128737</v>
      </c>
      <c r="S51" s="75">
        <v>2148.27791595598</v>
      </c>
      <c r="T51" s="75">
        <v>20.415252759960499</v>
      </c>
      <c r="U51" s="77">
        <v>3.0841209879589701E-2</v>
      </c>
      <c r="V51" s="77">
        <v>4.1833174502807699E-2</v>
      </c>
      <c r="W51" s="77">
        <v>23.949443499241099</v>
      </c>
      <c r="X51" s="77">
        <v>0.22989367064351299</v>
      </c>
      <c r="Y51" s="77">
        <v>1.03302484088705E-2</v>
      </c>
      <c r="Z51" s="75">
        <v>201.28226143650599</v>
      </c>
      <c r="AA51" s="77">
        <v>2.7303199925679499E-2</v>
      </c>
      <c r="AB51" s="77">
        <v>1335.01206398716</v>
      </c>
      <c r="AC51" s="77">
        <v>5.63455100385546</v>
      </c>
      <c r="AD51" s="77">
        <v>1.2445298802258401E-2</v>
      </c>
      <c r="AE51" s="77">
        <v>1.2343605480504999E-2</v>
      </c>
      <c r="AF51" s="75">
        <v>1.8346028107742501E-3</v>
      </c>
      <c r="AG51" s="77">
        <v>5.3428013091054499E-3</v>
      </c>
      <c r="AH51" s="75">
        <v>8.9936472915680392E-6</v>
      </c>
      <c r="AI51" s="77">
        <v>1.0113933959703799E-2</v>
      </c>
      <c r="AJ51" s="77">
        <v>8.7528245265604298E-4</v>
      </c>
      <c r="AK51" s="75">
        <v>7.8639488953413303E-4</v>
      </c>
      <c r="AL51" s="77">
        <v>5.54950705833686</v>
      </c>
      <c r="AM51" s="77">
        <v>4.2240152526381998</v>
      </c>
      <c r="AN51" s="76">
        <v>3.87368515037983</v>
      </c>
      <c r="AO51" s="75">
        <v>1.5043227341031301E-3</v>
      </c>
      <c r="AP51" s="75">
        <v>3.1509789134879099E-3</v>
      </c>
    </row>
    <row r="52" spans="1:42" ht="12.75" x14ac:dyDescent="0.2">
      <c r="A52" s="74" t="s">
        <v>411</v>
      </c>
      <c r="B52" s="75">
        <v>1189.5821438211899</v>
      </c>
      <c r="C52" s="76">
        <v>24.977617334384998</v>
      </c>
      <c r="D52" s="75">
        <v>299.16529883269902</v>
      </c>
      <c r="E52" s="75">
        <v>1726.23482021834</v>
      </c>
      <c r="F52" s="75">
        <v>199.00056582316699</v>
      </c>
      <c r="G52" s="75">
        <v>72572.444585838399</v>
      </c>
      <c r="H52" s="75">
        <v>83.465593663899696</v>
      </c>
      <c r="I52" s="77">
        <v>0.68763884471525105</v>
      </c>
      <c r="J52" s="75">
        <v>84.540579547182702</v>
      </c>
      <c r="K52" s="76">
        <v>1.7098372571915199</v>
      </c>
      <c r="L52" s="76">
        <v>1.39966875527836</v>
      </c>
      <c r="M52" s="75">
        <v>6032.8465396631</v>
      </c>
      <c r="N52" s="77">
        <v>4.6503379010517903E-2</v>
      </c>
      <c r="O52" s="77">
        <v>3.6677673180979697E-2</v>
      </c>
      <c r="P52" s="76">
        <v>0.220311759940232</v>
      </c>
      <c r="Q52" s="75">
        <v>58.316034975007703</v>
      </c>
      <c r="R52" s="75">
        <v>98.101957077246297</v>
      </c>
      <c r="S52" s="75">
        <v>2195.5354725778002</v>
      </c>
      <c r="T52" s="75">
        <v>20.732208490321</v>
      </c>
      <c r="U52" s="77">
        <v>3.2840669793539598E-2</v>
      </c>
      <c r="V52" s="77">
        <v>4.2269629444880497E-2</v>
      </c>
      <c r="W52" s="77">
        <v>18.021695892271101</v>
      </c>
      <c r="X52" s="77">
        <v>0.21919106100358199</v>
      </c>
      <c r="Y52" s="77">
        <v>7.3356258079394299E-3</v>
      </c>
      <c r="Z52" s="75">
        <v>179.97115824148401</v>
      </c>
      <c r="AA52" s="77">
        <v>5.5405656891529299E-2</v>
      </c>
      <c r="AB52" s="77">
        <v>1424.9089973871301</v>
      </c>
      <c r="AC52" s="77">
        <v>5.1411028625926001</v>
      </c>
      <c r="AD52" s="77">
        <v>1.8503757959466901E-2</v>
      </c>
      <c r="AE52" s="77">
        <v>2.3874815017041699E-2</v>
      </c>
      <c r="AF52" s="75">
        <v>1.7236715716618201E-3</v>
      </c>
      <c r="AG52" s="77">
        <v>3.8268255857091E-3</v>
      </c>
      <c r="AH52" s="75">
        <v>1.4199525802216099E-4</v>
      </c>
      <c r="AI52" s="77">
        <v>1.0567567481700501E-2</v>
      </c>
      <c r="AJ52" s="77">
        <v>6.9878201596067894E-5</v>
      </c>
      <c r="AK52" s="75">
        <v>4.9266651400550201E-4</v>
      </c>
      <c r="AL52" s="77">
        <v>5.0714074464065897</v>
      </c>
      <c r="AM52" s="77">
        <v>4.2576731005018997</v>
      </c>
      <c r="AN52" s="76">
        <v>5.1201566202850097</v>
      </c>
      <c r="AO52" s="75">
        <v>2.8732768294957699E-3</v>
      </c>
      <c r="AP52" s="75">
        <v>2.93981012164682E-3</v>
      </c>
    </row>
    <row r="53" spans="1:42" ht="12.75" x14ac:dyDescent="0.2">
      <c r="A53" s="74" t="s">
        <v>411</v>
      </c>
      <c r="B53" s="75">
        <v>7856.7445301103098</v>
      </c>
      <c r="C53" s="76">
        <v>19.0927907003746</v>
      </c>
      <c r="D53" s="75">
        <v>22761.791054567901</v>
      </c>
      <c r="E53" s="75">
        <v>14018.8311323159</v>
      </c>
      <c r="F53" s="75">
        <v>66.204838583454503</v>
      </c>
      <c r="G53" s="75">
        <v>11566.2661655016</v>
      </c>
      <c r="H53" s="75">
        <v>4709.3284742191599</v>
      </c>
      <c r="I53" s="77">
        <v>0.243432990724018</v>
      </c>
      <c r="J53" s="75">
        <v>23.844752970125601</v>
      </c>
      <c r="K53" s="76">
        <v>0.99353544825726303</v>
      </c>
      <c r="L53" s="76">
        <v>1.71882889088339</v>
      </c>
      <c r="M53" s="75">
        <v>16857.521799536102</v>
      </c>
      <c r="N53" s="77">
        <v>2.5849358547717E-2</v>
      </c>
      <c r="O53" s="77">
        <v>5.3986663166283297E-2</v>
      </c>
      <c r="P53" s="76">
        <v>2.07798151871271</v>
      </c>
      <c r="Q53" s="75">
        <v>58.828862157185199</v>
      </c>
      <c r="R53" s="75">
        <v>106.91563868902</v>
      </c>
      <c r="S53" s="75">
        <v>300.54394181278002</v>
      </c>
      <c r="T53" s="75">
        <v>64.647031587780305</v>
      </c>
      <c r="U53" s="77">
        <v>0.36058973382673898</v>
      </c>
      <c r="V53" s="77">
        <v>4.0994019718937701E-2</v>
      </c>
      <c r="W53" s="77">
        <v>3.8519261780640899</v>
      </c>
      <c r="X53" s="77">
        <v>0.60162264929936204</v>
      </c>
      <c r="Y53" s="76">
        <v>0.197151418687009</v>
      </c>
      <c r="Z53" s="75">
        <v>106.85498749590199</v>
      </c>
      <c r="AA53" s="77">
        <v>0.98112464626388396</v>
      </c>
      <c r="AB53" s="77">
        <v>175.44625527681899</v>
      </c>
      <c r="AC53" s="77">
        <v>0.21469324508523999</v>
      </c>
      <c r="AD53" s="77">
        <v>0.33917829691734702</v>
      </c>
      <c r="AE53" s="77">
        <v>0.41696915090440001</v>
      </c>
      <c r="AF53" s="77">
        <v>3.34330900603882E-2</v>
      </c>
      <c r="AG53" s="77">
        <v>6.3576826617949098E-2</v>
      </c>
      <c r="AH53" s="77">
        <v>9.9461900375382994E-3</v>
      </c>
      <c r="AI53" s="77">
        <v>5.2519789171230997E-3</v>
      </c>
      <c r="AJ53" s="77">
        <v>1.24169056401478E-2</v>
      </c>
      <c r="AK53" s="77">
        <v>1.0106971791523299E-2</v>
      </c>
      <c r="AL53" s="77">
        <v>4.3768757465074497</v>
      </c>
      <c r="AM53" s="77">
        <v>0.74015284831388195</v>
      </c>
      <c r="AN53" s="75">
        <v>235.23045524175399</v>
      </c>
      <c r="AO53" s="77">
        <v>0.309008755906651</v>
      </c>
      <c r="AP53" s="77">
        <v>8.6232465945268705E-2</v>
      </c>
    </row>
    <row r="54" spans="1:42" ht="12.75" x14ac:dyDescent="0.2">
      <c r="A54" s="74" t="s">
        <v>411</v>
      </c>
      <c r="B54" s="75">
        <v>8051.0775262466896</v>
      </c>
      <c r="C54" s="76">
        <v>17.691039217676</v>
      </c>
      <c r="D54" s="75">
        <v>24339.617478669599</v>
      </c>
      <c r="E54" s="75">
        <v>14538.935115624599</v>
      </c>
      <c r="F54" s="75">
        <v>42.468434128847598</v>
      </c>
      <c r="G54" s="75">
        <v>4558.0458045200303</v>
      </c>
      <c r="H54" s="75">
        <v>4290.7491587596696</v>
      </c>
      <c r="I54" s="77">
        <v>0.21123970323583799</v>
      </c>
      <c r="J54" s="75">
        <v>12.507907501219499</v>
      </c>
      <c r="K54" s="76">
        <v>0.61663021710031296</v>
      </c>
      <c r="L54" s="76">
        <v>1.4757950291638999</v>
      </c>
      <c r="M54" s="75">
        <v>18111.6893365674</v>
      </c>
      <c r="N54" s="77">
        <v>1.29134429878816E-2</v>
      </c>
      <c r="O54" s="77">
        <v>1.4991983684298899E-2</v>
      </c>
      <c r="P54" s="76">
        <v>1.5673254285870899</v>
      </c>
      <c r="Q54" s="75">
        <v>49.193397944165604</v>
      </c>
      <c r="R54" s="75">
        <v>111.549338968375</v>
      </c>
      <c r="S54" s="75">
        <v>110.327527464512</v>
      </c>
      <c r="T54" s="75">
        <v>63.740796858901398</v>
      </c>
      <c r="U54" s="77">
        <v>1.44457866547348E-2</v>
      </c>
      <c r="V54" s="77">
        <v>6.80322984583319E-3</v>
      </c>
      <c r="W54" s="77">
        <v>3.5634320664712602</v>
      </c>
      <c r="X54" s="77">
        <v>0.63353996310241101</v>
      </c>
      <c r="Y54" s="77">
        <v>0.213800716157553</v>
      </c>
      <c r="Z54" s="76">
        <v>98.085130589414206</v>
      </c>
      <c r="AA54" s="77">
        <v>0.50646943091831398</v>
      </c>
      <c r="AB54" s="77">
        <v>63.087894988435202</v>
      </c>
      <c r="AC54" s="77">
        <v>0.153029963442957</v>
      </c>
      <c r="AD54" s="77">
        <v>0.25955847402703203</v>
      </c>
      <c r="AE54" s="77">
        <v>0.27211775086539602</v>
      </c>
      <c r="AF54" s="77">
        <v>1.34120313174217E-2</v>
      </c>
      <c r="AG54" s="77">
        <v>1.2985990097619299E-2</v>
      </c>
      <c r="AH54" s="75">
        <v>7.5879147218221095E-4</v>
      </c>
      <c r="AI54" s="75">
        <v>1.4191278674137301E-3</v>
      </c>
      <c r="AJ54" s="75">
        <v>5.3828641903234595E-4</v>
      </c>
      <c r="AK54" s="75">
        <v>1.33316443002363E-5</v>
      </c>
      <c r="AL54" s="77">
        <v>4.1253950327674902</v>
      </c>
      <c r="AM54" s="77">
        <v>0.25271184541407798</v>
      </c>
      <c r="AN54" s="75">
        <v>220.00321173933199</v>
      </c>
      <c r="AO54" s="77">
        <v>0.27411266559345199</v>
      </c>
      <c r="AP54" s="77">
        <v>2.0467306637379501E-2</v>
      </c>
    </row>
    <row r="55" spans="1:42" ht="12.75" x14ac:dyDescent="0.2">
      <c r="A55" s="74" t="s">
        <v>411</v>
      </c>
      <c r="B55" s="75">
        <v>8352.3177649884601</v>
      </c>
      <c r="C55" s="76">
        <v>20.585004496740499</v>
      </c>
      <c r="D55" s="75">
        <v>25464.891178632301</v>
      </c>
      <c r="E55" s="75">
        <v>15457.7303963382</v>
      </c>
      <c r="F55" s="75">
        <v>231.72291628658499</v>
      </c>
      <c r="G55" s="75">
        <v>825.79337292038804</v>
      </c>
      <c r="H55" s="75">
        <v>5914.8330816216703</v>
      </c>
      <c r="I55" s="77">
        <v>0.233570112415487</v>
      </c>
      <c r="J55" s="75">
        <v>184.925509932187</v>
      </c>
      <c r="K55" s="76">
        <v>1.45573174311514</v>
      </c>
      <c r="L55" s="76">
        <v>2.0522055918756701</v>
      </c>
      <c r="M55" s="75">
        <v>18219.528489583299</v>
      </c>
      <c r="N55" s="77">
        <v>0.13683704399565699</v>
      </c>
      <c r="O55" s="77">
        <v>1.4165832091747099E-2</v>
      </c>
      <c r="P55" s="76">
        <v>0.99519194435838398</v>
      </c>
      <c r="Q55" s="75">
        <v>87.753612629522905</v>
      </c>
      <c r="R55" s="75">
        <v>107.87006247690201</v>
      </c>
      <c r="S55" s="75">
        <v>19.417581767067801</v>
      </c>
      <c r="T55" s="75">
        <v>91.840446106045704</v>
      </c>
      <c r="U55" s="77">
        <v>0.138111983474242</v>
      </c>
      <c r="V55" s="77">
        <v>1.58546420293715E-2</v>
      </c>
      <c r="W55" s="77">
        <v>2.4496601981157</v>
      </c>
      <c r="X55" s="77">
        <v>0.725192745725732</v>
      </c>
      <c r="Y55" s="77">
        <v>0.22664189947038499</v>
      </c>
      <c r="Z55" s="76">
        <v>81.574038557563</v>
      </c>
      <c r="AA55" s="77">
        <v>1.1348666781785199</v>
      </c>
      <c r="AB55" s="77">
        <v>12.615813491633499</v>
      </c>
      <c r="AC55" s="77">
        <v>4.9316401135366603E-2</v>
      </c>
      <c r="AD55" s="77">
        <v>2.6181542152244002</v>
      </c>
      <c r="AE55" s="77">
        <v>3.8950454659776002</v>
      </c>
      <c r="AF55" s="77">
        <v>0.31477873975096898</v>
      </c>
      <c r="AG55" s="77">
        <v>0.75266189890167401</v>
      </c>
      <c r="AH55" s="77">
        <v>5.2392650639675603E-2</v>
      </c>
      <c r="AI55" s="77">
        <v>2.3038793012315199E-2</v>
      </c>
      <c r="AJ55" s="77">
        <v>2.4098980613814401E-2</v>
      </c>
      <c r="AK55" s="75">
        <v>1.4530989100217E-3</v>
      </c>
      <c r="AL55" s="77">
        <v>3.7569871384574798</v>
      </c>
      <c r="AM55" s="77">
        <v>0.11152409391852899</v>
      </c>
      <c r="AN55" s="75">
        <v>236.089983151404</v>
      </c>
      <c r="AO55" s="77">
        <v>0.254872908570349</v>
      </c>
      <c r="AP55" s="77">
        <v>3.7471295051884797E-2</v>
      </c>
    </row>
    <row r="56" spans="1:42" ht="12.75" x14ac:dyDescent="0.2">
      <c r="A56" s="74" t="s">
        <v>411</v>
      </c>
      <c r="B56" s="75">
        <v>8488.7971507066104</v>
      </c>
      <c r="C56" s="76">
        <v>21.148658667993001</v>
      </c>
      <c r="D56" s="75">
        <v>25683.564427292298</v>
      </c>
      <c r="E56" s="75">
        <v>15514.30361424</v>
      </c>
      <c r="F56" s="75">
        <v>100.36439566602</v>
      </c>
      <c r="G56" s="75">
        <v>213.87730184450999</v>
      </c>
      <c r="H56" s="75">
        <v>3880.6751274978901</v>
      </c>
      <c r="I56" s="77">
        <v>0.31127391262863602</v>
      </c>
      <c r="J56" s="75">
        <v>185.73467627670499</v>
      </c>
      <c r="K56" s="76">
        <v>2.65373043362924</v>
      </c>
      <c r="L56" s="76">
        <v>1.6563677239146399</v>
      </c>
      <c r="M56" s="75">
        <v>15105.8217688063</v>
      </c>
      <c r="N56" s="77">
        <v>9.4928633177916499E-2</v>
      </c>
      <c r="O56" s="77">
        <v>1.7238581155276999E-2</v>
      </c>
      <c r="P56" s="76">
        <v>1.63217281551098</v>
      </c>
      <c r="Q56" s="75">
        <v>63.2375127759043</v>
      </c>
      <c r="R56" s="75">
        <v>93.705455505441194</v>
      </c>
      <c r="S56" s="75">
        <v>3.0327575816399599</v>
      </c>
      <c r="T56" s="75">
        <v>131.41457230506799</v>
      </c>
      <c r="U56" s="77">
        <v>7.2274708116919995E-2</v>
      </c>
      <c r="V56" s="77">
        <v>8.9807847781590306E-3</v>
      </c>
      <c r="W56" s="77">
        <v>4.4571710892744401</v>
      </c>
      <c r="X56" s="77">
        <v>0.57123461364124395</v>
      </c>
      <c r="Y56" s="77">
        <v>0.13855977406185399</v>
      </c>
      <c r="Z56" s="76">
        <v>73.827578016490406</v>
      </c>
      <c r="AA56" s="77">
        <v>0.55576445821710596</v>
      </c>
      <c r="AB56" s="77">
        <v>2.1150062725279399</v>
      </c>
      <c r="AC56" s="77">
        <v>0.112271608900902</v>
      </c>
      <c r="AD56" s="77">
        <v>0.52181605040370205</v>
      </c>
      <c r="AE56" s="77">
        <v>0.66650943495480997</v>
      </c>
      <c r="AF56" s="77">
        <v>4.6870859763846501E-2</v>
      </c>
      <c r="AG56" s="77">
        <v>0.100246775396389</v>
      </c>
      <c r="AH56" s="77">
        <v>7.6104008109123596E-3</v>
      </c>
      <c r="AI56" s="75">
        <v>2.3609594497496101E-3</v>
      </c>
      <c r="AJ56" s="77">
        <v>8.7539623687128698E-3</v>
      </c>
      <c r="AK56" s="75">
        <v>3.3526724202277301E-4</v>
      </c>
      <c r="AL56" s="77">
        <v>3.6692681867507502</v>
      </c>
      <c r="AM56" s="77">
        <v>2.3587020702993799E-2</v>
      </c>
      <c r="AN56" s="75">
        <v>141.55086756682701</v>
      </c>
      <c r="AO56" s="77">
        <v>9.5813852562890794E-2</v>
      </c>
      <c r="AP56" s="77">
        <v>1.6926130383521299E-2</v>
      </c>
    </row>
    <row r="57" spans="1:42" ht="12.75" x14ac:dyDescent="0.2">
      <c r="A57" s="74" t="s">
        <v>411</v>
      </c>
      <c r="B57" s="75">
        <v>8474.1275033684105</v>
      </c>
      <c r="C57" s="76">
        <v>21.168983832802901</v>
      </c>
      <c r="D57" s="75">
        <v>26186.1249321996</v>
      </c>
      <c r="E57" s="75">
        <v>15585.576446585201</v>
      </c>
      <c r="F57" s="75">
        <v>65.947245564318195</v>
      </c>
      <c r="G57" s="75">
        <v>157.57351571462399</v>
      </c>
      <c r="H57" s="75">
        <v>3490.8370087480098</v>
      </c>
      <c r="I57" s="77">
        <v>0.30840872192076801</v>
      </c>
      <c r="J57" s="75">
        <v>237.46729760782</v>
      </c>
      <c r="K57" s="76">
        <v>3.7364345419234</v>
      </c>
      <c r="L57" s="76">
        <v>1.5127111095371</v>
      </c>
      <c r="M57" s="75">
        <v>16307.690655074301</v>
      </c>
      <c r="N57" s="77">
        <v>4.85813900374601E-2</v>
      </c>
      <c r="O57" s="77">
        <v>1.8134929484111599E-2</v>
      </c>
      <c r="P57" s="76">
        <v>2.0356423093868199</v>
      </c>
      <c r="Q57" s="75">
        <v>56.698691461452398</v>
      </c>
      <c r="R57" s="75">
        <v>95.585213122242806</v>
      </c>
      <c r="S57" s="75">
        <v>1.25766773737894</v>
      </c>
      <c r="T57" s="75">
        <v>117.22891103258</v>
      </c>
      <c r="U57" s="77">
        <v>0.107807162488663</v>
      </c>
      <c r="V57" s="77">
        <v>1.6049365656150501E-2</v>
      </c>
      <c r="W57" s="77">
        <v>4.2417249350015203</v>
      </c>
      <c r="X57" s="77">
        <v>0.60292831628445798</v>
      </c>
      <c r="Y57" s="77">
        <v>0.15200202750215999</v>
      </c>
      <c r="Z57" s="76">
        <v>73.9407237016854</v>
      </c>
      <c r="AA57" s="77">
        <v>0.58819262767451796</v>
      </c>
      <c r="AB57" s="77">
        <v>0.84979170485727296</v>
      </c>
      <c r="AC57" s="77">
        <v>7.2976896210986103E-2</v>
      </c>
      <c r="AD57" s="77">
        <v>0.26117571904821202</v>
      </c>
      <c r="AE57" s="77">
        <v>0.37358967174181301</v>
      </c>
      <c r="AF57" s="77">
        <v>2.5784283863129202E-2</v>
      </c>
      <c r="AG57" s="77">
        <v>4.4787973026154698E-2</v>
      </c>
      <c r="AH57" s="77">
        <v>7.2593700857318602E-3</v>
      </c>
      <c r="AI57" s="75">
        <v>2.9144469883549602E-3</v>
      </c>
      <c r="AJ57" s="77">
        <v>1.02774438948982E-2</v>
      </c>
      <c r="AK57" s="75">
        <v>1.5635329144656901E-3</v>
      </c>
      <c r="AL57" s="77">
        <v>3.6921306973952102</v>
      </c>
      <c r="AM57" s="77">
        <v>3.3176180410440702E-2</v>
      </c>
      <c r="AN57" s="75">
        <v>129.80796457743099</v>
      </c>
      <c r="AO57" s="77">
        <v>0.10396426543636</v>
      </c>
      <c r="AP57" s="77">
        <v>2.45254460736474E-2</v>
      </c>
    </row>
    <row r="58" spans="1:42" ht="12.75" x14ac:dyDescent="0.2">
      <c r="A58" s="74" t="s">
        <v>411</v>
      </c>
      <c r="B58" s="75">
        <v>1230.90337770108</v>
      </c>
      <c r="C58" s="76">
        <v>24.5649946913482</v>
      </c>
      <c r="D58" s="75">
        <v>655.84200825576397</v>
      </c>
      <c r="E58" s="75">
        <v>2436.2865882490701</v>
      </c>
      <c r="F58" s="75">
        <v>156.39076829109601</v>
      </c>
      <c r="G58" s="75">
        <v>69079.497153579694</v>
      </c>
      <c r="H58" s="75">
        <v>142.23751574243201</v>
      </c>
      <c r="I58" s="77">
        <v>0.66710838761168301</v>
      </c>
      <c r="J58" s="75">
        <v>116.184436892089</v>
      </c>
      <c r="K58" s="76">
        <v>2.6467498733480199</v>
      </c>
      <c r="L58" s="76">
        <v>1.51299762722956</v>
      </c>
      <c r="M58" s="75">
        <v>5943.1912371180097</v>
      </c>
      <c r="N58" s="77">
        <v>7.93917819068405E-2</v>
      </c>
      <c r="O58" s="77">
        <v>3.7847076157587201E-2</v>
      </c>
      <c r="P58" s="76">
        <v>0.25873417404326399</v>
      </c>
      <c r="Q58" s="75">
        <v>53.0742637047545</v>
      </c>
      <c r="R58" s="75">
        <v>90.302995177594795</v>
      </c>
      <c r="S58" s="75">
        <v>2009.1945351332499</v>
      </c>
      <c r="T58" s="75">
        <v>25.921200282040601</v>
      </c>
      <c r="U58" s="77">
        <v>4.5660499319786101E-2</v>
      </c>
      <c r="V58" s="77">
        <v>4.49804604307385E-2</v>
      </c>
      <c r="W58" s="77">
        <v>26.492772697034201</v>
      </c>
      <c r="X58" s="77">
        <v>0.25335820665138198</v>
      </c>
      <c r="Y58" s="77">
        <v>9.9977849121755096E-3</v>
      </c>
      <c r="Z58" s="76">
        <v>197.546600654538</v>
      </c>
      <c r="AA58" s="77">
        <v>0.16549419175192101</v>
      </c>
      <c r="AB58" s="77">
        <v>1177.94288773124</v>
      </c>
      <c r="AC58" s="77">
        <v>5.4493400105191601</v>
      </c>
      <c r="AD58" s="77">
        <v>1.4346187262109299E-2</v>
      </c>
      <c r="AE58" s="77">
        <v>2.0745639311122999E-2</v>
      </c>
      <c r="AF58" s="75">
        <v>2.4163324312850799E-3</v>
      </c>
      <c r="AG58" s="75">
        <v>4.8607473311111102E-3</v>
      </c>
      <c r="AH58" s="75">
        <v>2.0974134017350601E-6</v>
      </c>
      <c r="AI58" s="77">
        <v>1.5429919849645E-2</v>
      </c>
      <c r="AJ58" s="77">
        <v>5.4307738818783697E-3</v>
      </c>
      <c r="AK58" s="75">
        <v>1.0723762658981001E-3</v>
      </c>
      <c r="AL58" s="77">
        <v>7.07310198545568</v>
      </c>
      <c r="AM58" s="77">
        <v>3.5435369357928601</v>
      </c>
      <c r="AN58" s="76">
        <v>6.8353451072150104</v>
      </c>
      <c r="AO58" s="75">
        <v>2.4858104121961298E-3</v>
      </c>
      <c r="AP58" s="75">
        <v>2.8474176922940199E-3</v>
      </c>
    </row>
    <row r="59" spans="1:42" ht="12.75" x14ac:dyDescent="0.2">
      <c r="A59" s="74" t="s">
        <v>411</v>
      </c>
      <c r="B59" s="75">
        <v>967.70315233250403</v>
      </c>
      <c r="C59" s="76">
        <v>23.391730336046599</v>
      </c>
      <c r="D59" s="75">
        <v>490.46375791864102</v>
      </c>
      <c r="E59" s="75">
        <v>2424.8356997195501</v>
      </c>
      <c r="F59" s="75">
        <v>133.170683559022</v>
      </c>
      <c r="G59" s="75">
        <v>70470.178417300194</v>
      </c>
      <c r="H59" s="75">
        <v>141.92546349012599</v>
      </c>
      <c r="I59" s="77">
        <v>0.55280488610732603</v>
      </c>
      <c r="J59" s="75">
        <v>111.321210804652</v>
      </c>
      <c r="K59" s="76">
        <v>2.0147691372535399</v>
      </c>
      <c r="L59" s="76">
        <v>1.51067020863048</v>
      </c>
      <c r="M59" s="75">
        <v>5366.5915804810602</v>
      </c>
      <c r="N59" s="77">
        <v>5.8302655954986099E-2</v>
      </c>
      <c r="O59" s="77">
        <v>2.29719097016001E-2</v>
      </c>
      <c r="P59" s="76">
        <v>0.290813418714432</v>
      </c>
      <c r="Q59" s="75">
        <v>40.566763925151903</v>
      </c>
      <c r="R59" s="75">
        <v>81.126279260740006</v>
      </c>
      <c r="S59" s="75">
        <v>2010.89308812579</v>
      </c>
      <c r="T59" s="75">
        <v>27.130305343024101</v>
      </c>
      <c r="U59" s="77">
        <v>0.31967519793090798</v>
      </c>
      <c r="V59" s="77">
        <v>5.1657387696863802E-2</v>
      </c>
      <c r="W59" s="77">
        <v>15.2895567752593</v>
      </c>
      <c r="X59" s="77">
        <v>0.20758195096950799</v>
      </c>
      <c r="Y59" s="77">
        <v>1.1292412129571E-2</v>
      </c>
      <c r="Z59" s="76">
        <v>146.77435943558399</v>
      </c>
      <c r="AA59" s="77">
        <v>3.7986026386661702E-2</v>
      </c>
      <c r="AB59" s="77">
        <v>1119.58355148281</v>
      </c>
      <c r="AC59" s="77">
        <v>4.7093178802559503</v>
      </c>
      <c r="AD59" s="77">
        <v>7.06813027632896E-2</v>
      </c>
      <c r="AE59" s="77">
        <v>5.5630485571475201E-2</v>
      </c>
      <c r="AF59" s="77">
        <v>1.42766983484027E-2</v>
      </c>
      <c r="AG59" s="77">
        <v>5.3640272975810602E-2</v>
      </c>
      <c r="AH59" s="77">
        <v>1.1074728098033801E-2</v>
      </c>
      <c r="AI59" s="77">
        <v>1.76997580257734E-2</v>
      </c>
      <c r="AJ59" s="77">
        <v>2.79414919300934E-2</v>
      </c>
      <c r="AK59" s="77">
        <v>6.3535501204665702E-3</v>
      </c>
      <c r="AL59" s="77">
        <v>7.0078484965777204</v>
      </c>
      <c r="AM59" s="77">
        <v>3.22891781605508</v>
      </c>
      <c r="AN59" s="76">
        <v>8.9278420354362193</v>
      </c>
      <c r="AO59" s="77">
        <v>5.0818412290612298E-2</v>
      </c>
      <c r="AP59" s="77">
        <v>6.8938511992655702E-2</v>
      </c>
    </row>
    <row r="60" spans="1:42" ht="12.75" x14ac:dyDescent="0.2">
      <c r="A60" s="78"/>
      <c r="B60" s="75"/>
      <c r="C60" s="76"/>
      <c r="D60" s="75"/>
      <c r="E60" s="75"/>
      <c r="F60" s="75"/>
      <c r="G60" s="75"/>
      <c r="H60" s="75"/>
      <c r="I60" s="77"/>
      <c r="J60" s="75"/>
      <c r="K60" s="76"/>
      <c r="L60" s="76"/>
      <c r="M60" s="75"/>
      <c r="N60" s="77"/>
      <c r="O60" s="77"/>
      <c r="P60" s="76"/>
      <c r="Q60" s="75"/>
      <c r="R60" s="75"/>
      <c r="S60" s="75"/>
      <c r="T60" s="75"/>
      <c r="U60" s="77"/>
      <c r="V60" s="77"/>
      <c r="W60" s="77"/>
      <c r="X60" s="77"/>
      <c r="Y60" s="77"/>
      <c r="Z60" s="76"/>
      <c r="AA60" s="77"/>
      <c r="AB60" s="77"/>
      <c r="AC60" s="77"/>
      <c r="AD60" s="77"/>
      <c r="AE60" s="77"/>
      <c r="AF60" s="77"/>
      <c r="AG60" s="77"/>
      <c r="AH60" s="77"/>
      <c r="AI60" s="77"/>
      <c r="AJ60" s="77"/>
      <c r="AK60" s="77"/>
      <c r="AL60" s="77"/>
      <c r="AM60" s="77"/>
      <c r="AN60" s="76"/>
      <c r="AO60" s="77"/>
      <c r="AP60" s="77"/>
    </row>
    <row r="61" spans="1:42" ht="12.75" x14ac:dyDescent="0.2">
      <c r="A61" s="74" t="s">
        <v>297</v>
      </c>
      <c r="B61" s="75"/>
      <c r="C61" s="76"/>
      <c r="D61" s="75"/>
      <c r="E61" s="75"/>
      <c r="F61" s="75"/>
      <c r="G61" s="75"/>
      <c r="H61" s="75"/>
      <c r="I61" s="77"/>
      <c r="J61" s="75"/>
      <c r="K61" s="76"/>
      <c r="L61" s="76"/>
      <c r="M61" s="75"/>
      <c r="N61" s="77"/>
      <c r="O61" s="77"/>
      <c r="P61" s="76"/>
      <c r="Q61" s="75"/>
      <c r="R61" s="75"/>
      <c r="S61" s="75"/>
      <c r="T61" s="75"/>
      <c r="U61" s="77"/>
      <c r="V61" s="77"/>
      <c r="W61" s="77"/>
      <c r="X61" s="77"/>
      <c r="Y61" s="77"/>
      <c r="Z61" s="76"/>
      <c r="AA61" s="77"/>
      <c r="AB61" s="77"/>
      <c r="AC61" s="77"/>
      <c r="AD61" s="77"/>
      <c r="AE61" s="77"/>
      <c r="AF61" s="77"/>
      <c r="AG61" s="77"/>
      <c r="AH61" s="77"/>
      <c r="AI61" s="77"/>
      <c r="AJ61" s="77"/>
      <c r="AK61" s="77"/>
      <c r="AL61" s="77"/>
      <c r="AM61" s="77"/>
      <c r="AN61" s="76"/>
      <c r="AO61" s="77"/>
      <c r="AP61" s="77"/>
    </row>
    <row r="62" spans="1:42" ht="12.75" x14ac:dyDescent="0.2">
      <c r="A62" s="74" t="s">
        <v>391</v>
      </c>
      <c r="B62" s="75">
        <v>6721.0838630182398</v>
      </c>
      <c r="C62" s="76">
        <v>18.675927073302699</v>
      </c>
      <c r="D62" s="75">
        <v>25427.7556924704</v>
      </c>
      <c r="E62" s="75">
        <v>15759.889746295001</v>
      </c>
      <c r="F62" s="75">
        <v>2079.3881556415899</v>
      </c>
      <c r="G62" s="75">
        <v>180.016851805117</v>
      </c>
      <c r="H62" s="75">
        <v>14002.948877905201</v>
      </c>
      <c r="I62" s="77">
        <v>1.65382174492214</v>
      </c>
      <c r="J62" s="75">
        <v>3601.5590717105802</v>
      </c>
      <c r="K62" s="76">
        <v>37.558070443339297</v>
      </c>
      <c r="L62" s="76">
        <v>1.8766867411288799</v>
      </c>
      <c r="M62" s="75">
        <v>8368.6141941980004</v>
      </c>
      <c r="N62" s="77">
        <v>2.3305825797804101</v>
      </c>
      <c r="O62" s="77">
        <v>2.2836298661681999E-2</v>
      </c>
      <c r="P62" s="76">
        <v>0.64499975432859302</v>
      </c>
      <c r="Q62" s="75">
        <v>362.735854841871</v>
      </c>
      <c r="R62" s="75">
        <v>90.228915309708299</v>
      </c>
      <c r="S62" s="75">
        <v>9.4609113592769491E-3</v>
      </c>
      <c r="T62" s="75">
        <v>170.54888868294</v>
      </c>
      <c r="U62" s="77">
        <v>0.24135866994862201</v>
      </c>
      <c r="V62" s="77">
        <v>7.5898095351496801E-3</v>
      </c>
      <c r="W62" s="77">
        <v>1.19463898418759</v>
      </c>
      <c r="X62" s="77">
        <v>0.29382064244997702</v>
      </c>
      <c r="Y62" s="77">
        <v>2.20292957047886E-2</v>
      </c>
      <c r="Z62" s="76">
        <v>16.549398014986199</v>
      </c>
      <c r="AA62" s="77">
        <v>0.41840968011664298</v>
      </c>
      <c r="AB62" s="77">
        <v>2.8845252385260199E-3</v>
      </c>
      <c r="AC62" s="77">
        <v>2.33790719121354E-3</v>
      </c>
      <c r="AD62" s="77">
        <v>41.022855019940003</v>
      </c>
      <c r="AE62" s="77">
        <v>64.537610266282897</v>
      </c>
      <c r="AF62" s="77">
        <v>5.6011909349454996</v>
      </c>
      <c r="AG62" s="77">
        <v>14.2348604157145</v>
      </c>
      <c r="AH62" s="77">
        <v>1.2988299179521601</v>
      </c>
      <c r="AI62" s="77">
        <v>0.30921444855124702</v>
      </c>
      <c r="AJ62" s="77">
        <v>0.45890715220802802</v>
      </c>
      <c r="AK62" s="75">
        <v>8.3445330527715506E-5</v>
      </c>
      <c r="AL62" s="77">
        <v>0.453640376126697</v>
      </c>
      <c r="AM62" s="75">
        <v>0</v>
      </c>
      <c r="AN62" s="76">
        <v>42.915666853108398</v>
      </c>
      <c r="AO62" s="77">
        <v>1.9455008119420501E-2</v>
      </c>
      <c r="AP62" s="75">
        <v>0</v>
      </c>
    </row>
    <row r="63" spans="1:42" ht="12.75" x14ac:dyDescent="0.2">
      <c r="A63" s="74" t="s">
        <v>391</v>
      </c>
      <c r="B63" s="75">
        <v>6962.1066003455699</v>
      </c>
      <c r="C63" s="76">
        <v>17.945208086055299</v>
      </c>
      <c r="D63" s="75">
        <v>25211.063335440798</v>
      </c>
      <c r="E63" s="75">
        <v>15434.9371936064</v>
      </c>
      <c r="F63" s="75">
        <v>1481.6648323148399</v>
      </c>
      <c r="G63" s="75">
        <v>180.987061530494</v>
      </c>
      <c r="H63" s="75">
        <v>14882.2466144789</v>
      </c>
      <c r="I63" s="77">
        <v>1.9375151451627</v>
      </c>
      <c r="J63" s="75">
        <v>3708.45174720468</v>
      </c>
      <c r="K63" s="76">
        <v>37.115876950529902</v>
      </c>
      <c r="L63" s="76">
        <v>1.77215810712768</v>
      </c>
      <c r="M63" s="75">
        <v>8572.0930689461293</v>
      </c>
      <c r="N63" s="77">
        <v>1.7727174274745401</v>
      </c>
      <c r="O63" s="77">
        <v>2.3172590887429699E-2</v>
      </c>
      <c r="P63" s="76">
        <v>0.65573408320680504</v>
      </c>
      <c r="Q63" s="75">
        <v>349.45981744709201</v>
      </c>
      <c r="R63" s="75">
        <v>95.130079613305099</v>
      </c>
      <c r="S63" s="75">
        <v>1.1219085211313999E-2</v>
      </c>
      <c r="T63" s="75">
        <v>193.52654744814399</v>
      </c>
      <c r="U63" s="77">
        <v>0.28555700709058002</v>
      </c>
      <c r="V63" s="77">
        <v>5.67333705255377E-3</v>
      </c>
      <c r="W63" s="77">
        <v>1.5901649437933201</v>
      </c>
      <c r="X63" s="77">
        <v>0.33061273012775</v>
      </c>
      <c r="Y63" s="77">
        <v>2.29633188561509E-2</v>
      </c>
      <c r="Z63" s="76">
        <v>19.6316047427851</v>
      </c>
      <c r="AA63" s="77">
        <v>0.59607529600158304</v>
      </c>
      <c r="AB63" s="77">
        <v>8.3577278503162399E-3</v>
      </c>
      <c r="AC63" s="77">
        <v>4.57487975910543E-3</v>
      </c>
      <c r="AD63" s="77">
        <v>49.093469340423198</v>
      </c>
      <c r="AE63" s="77">
        <v>69.0737952396899</v>
      </c>
      <c r="AF63" s="77">
        <v>6.4623255454277997</v>
      </c>
      <c r="AG63" s="77">
        <v>16.3172496526016</v>
      </c>
      <c r="AH63" s="77">
        <v>1.47383389162894</v>
      </c>
      <c r="AI63" s="77">
        <v>0.34409712423644601</v>
      </c>
      <c r="AJ63" s="77">
        <v>0.52328386056312204</v>
      </c>
      <c r="AK63" s="75">
        <v>2.9348039194687799E-4</v>
      </c>
      <c r="AL63" s="77">
        <v>0.58223554884484396</v>
      </c>
      <c r="AM63" s="75">
        <v>4.2638529572377001E-4</v>
      </c>
      <c r="AN63" s="76">
        <v>53.2913067129399</v>
      </c>
      <c r="AO63" s="77">
        <v>2.8232242194335899E-2</v>
      </c>
      <c r="AP63" s="75">
        <v>7.8515473389287696E-4</v>
      </c>
    </row>
    <row r="64" spans="1:42" ht="12.75" x14ac:dyDescent="0.2">
      <c r="A64" s="74" t="s">
        <v>391</v>
      </c>
      <c r="B64" s="75">
        <v>8968.2192237937197</v>
      </c>
      <c r="C64" s="76">
        <v>24.910078510573701</v>
      </c>
      <c r="D64" s="75">
        <v>24958.223704492499</v>
      </c>
      <c r="E64" s="75">
        <v>11372.274282775399</v>
      </c>
      <c r="F64" s="75">
        <v>625.70421047645902</v>
      </c>
      <c r="G64" s="75">
        <v>119.028164577905</v>
      </c>
      <c r="H64" s="75">
        <v>24019.274879214099</v>
      </c>
      <c r="I64" s="77">
        <v>2.1157605667036399</v>
      </c>
      <c r="J64" s="75">
        <v>1509.42187509467</v>
      </c>
      <c r="K64" s="76">
        <v>13.9687314341991</v>
      </c>
      <c r="L64" s="76">
        <v>1.6851150898446099</v>
      </c>
      <c r="M64" s="75">
        <v>5991.9268307716902</v>
      </c>
      <c r="N64" s="77">
        <v>0.392254384443045</v>
      </c>
      <c r="O64" s="77">
        <v>1.29783318039602E-2</v>
      </c>
      <c r="P64" s="76">
        <v>0.65449823873164503</v>
      </c>
      <c r="Q64" s="75">
        <v>230.25952431731901</v>
      </c>
      <c r="R64" s="75">
        <v>100.904559889829</v>
      </c>
      <c r="S64" s="75">
        <v>3.8582292693889E-3</v>
      </c>
      <c r="T64" s="75">
        <v>306.24980450063799</v>
      </c>
      <c r="U64" s="77">
        <v>0.53293840535057602</v>
      </c>
      <c r="V64" s="77">
        <v>6.6581266265299897E-3</v>
      </c>
      <c r="W64" s="77">
        <v>5.7297208784890996</v>
      </c>
      <c r="X64" s="77">
        <v>0.213142669097036</v>
      </c>
      <c r="Y64" s="77">
        <v>0.14245949955513801</v>
      </c>
      <c r="Z64" s="76">
        <v>41.7409670588438</v>
      </c>
      <c r="AA64" s="77">
        <v>1.7440920960866</v>
      </c>
      <c r="AB64" s="77">
        <v>0</v>
      </c>
      <c r="AC64" s="77">
        <v>1.4479472222289499E-2</v>
      </c>
      <c r="AD64" s="77">
        <v>74.649655424721701</v>
      </c>
      <c r="AE64" s="77">
        <v>95.142513532718894</v>
      </c>
      <c r="AF64" s="77">
        <v>9.9692175202022106</v>
      </c>
      <c r="AG64" s="77">
        <v>26.277534161021599</v>
      </c>
      <c r="AH64" s="77">
        <v>2.4245895394463002</v>
      </c>
      <c r="AI64" s="77">
        <v>0.60227918439426098</v>
      </c>
      <c r="AJ64" s="77">
        <v>0.92011892072669499</v>
      </c>
      <c r="AK64" s="75">
        <v>0</v>
      </c>
      <c r="AL64" s="77">
        <v>0.94126750590939601</v>
      </c>
      <c r="AM64" s="75">
        <v>0</v>
      </c>
      <c r="AN64" s="76">
        <v>81.751202723708801</v>
      </c>
      <c r="AO64" s="77">
        <v>0.106511821715643</v>
      </c>
      <c r="AP64" s="75">
        <v>0</v>
      </c>
    </row>
    <row r="65" spans="1:42" ht="12.75" x14ac:dyDescent="0.2">
      <c r="A65" s="74" t="s">
        <v>391</v>
      </c>
      <c r="B65" s="75">
        <v>9578.4333281184008</v>
      </c>
      <c r="C65" s="76">
        <v>23.253363989602299</v>
      </c>
      <c r="D65" s="75">
        <v>24918.537332347201</v>
      </c>
      <c r="E65" s="75">
        <v>10305.171937797701</v>
      </c>
      <c r="F65" s="75">
        <v>538.033735187925</v>
      </c>
      <c r="G65" s="75">
        <v>1895.03559235277</v>
      </c>
      <c r="H65" s="75">
        <v>23214.076897966399</v>
      </c>
      <c r="I65" s="77">
        <v>2.5636916000740602</v>
      </c>
      <c r="J65" s="75">
        <v>1444.6912689822</v>
      </c>
      <c r="K65" s="76">
        <v>13.085358950946899</v>
      </c>
      <c r="L65" s="76">
        <v>1.66481362201369</v>
      </c>
      <c r="M65" s="75">
        <v>5407.6972407841804</v>
      </c>
      <c r="N65" s="77">
        <v>0.37713043255309903</v>
      </c>
      <c r="O65" s="77">
        <v>2.9253259000701599E-2</v>
      </c>
      <c r="P65" s="76">
        <v>0.64175601959536099</v>
      </c>
      <c r="Q65" s="75">
        <v>213.567064080211</v>
      </c>
      <c r="R65" s="75">
        <v>102.704820292888</v>
      </c>
      <c r="S65" s="75">
        <v>101.719296848196</v>
      </c>
      <c r="T65" s="75">
        <v>290.676309549802</v>
      </c>
      <c r="U65" s="77">
        <v>0.63213916686003302</v>
      </c>
      <c r="V65" s="77">
        <v>1.19276608258405E-2</v>
      </c>
      <c r="W65" s="77">
        <v>10.6810681202628</v>
      </c>
      <c r="X65" s="77">
        <v>0.17166091487955101</v>
      </c>
      <c r="Y65" s="77">
        <v>0.159840568787394</v>
      </c>
      <c r="Z65" s="76">
        <v>46.419049709798799</v>
      </c>
      <c r="AA65" s="77">
        <v>1.2972149903325001</v>
      </c>
      <c r="AB65" s="77">
        <v>82.462793498104503</v>
      </c>
      <c r="AC65" s="77">
        <v>0.36478658312881601</v>
      </c>
      <c r="AD65" s="77">
        <v>74.481572802567399</v>
      </c>
      <c r="AE65" s="77">
        <v>102.411306424382</v>
      </c>
      <c r="AF65" s="77">
        <v>11.007671447221499</v>
      </c>
      <c r="AG65" s="77">
        <v>29.611090051932401</v>
      </c>
      <c r="AH65" s="77">
        <v>2.9085944046685501</v>
      </c>
      <c r="AI65" s="77">
        <v>0.58718499547028202</v>
      </c>
      <c r="AJ65" s="77">
        <v>1.01461618136898</v>
      </c>
      <c r="AK65" s="75">
        <v>6.9817002465380799E-4</v>
      </c>
      <c r="AL65" s="77">
        <v>7.9602131047943496</v>
      </c>
      <c r="AM65" s="77">
        <v>0.33225897098648299</v>
      </c>
      <c r="AN65" s="76">
        <v>67.244827115306705</v>
      </c>
      <c r="AO65" s="77">
        <v>0.18732983481474499</v>
      </c>
      <c r="AP65" s="77">
        <v>6.0988511660104699E-3</v>
      </c>
    </row>
    <row r="66" spans="1:42" ht="12.75" x14ac:dyDescent="0.2">
      <c r="A66" s="74" t="s">
        <v>391</v>
      </c>
      <c r="B66" s="75">
        <v>9778.3288526082106</v>
      </c>
      <c r="C66" s="76">
        <v>22.307397821181599</v>
      </c>
      <c r="D66" s="75">
        <v>25089.573711757701</v>
      </c>
      <c r="E66" s="75">
        <v>10230.778314282899</v>
      </c>
      <c r="F66" s="75">
        <v>495.42744249519302</v>
      </c>
      <c r="G66" s="75">
        <v>149.260038611466</v>
      </c>
      <c r="H66" s="75">
        <v>22620.3790282144</v>
      </c>
      <c r="I66" s="77">
        <v>2.5918767164786698</v>
      </c>
      <c r="J66" s="75">
        <v>1364.33877341945</v>
      </c>
      <c r="K66" s="76">
        <v>13.7005741652499</v>
      </c>
      <c r="L66" s="76">
        <v>1.3814110655726899</v>
      </c>
      <c r="M66" s="75">
        <v>5281.8098088447196</v>
      </c>
      <c r="N66" s="77">
        <v>0.34787763812736</v>
      </c>
      <c r="O66" s="77">
        <v>3.6721061387605003E-2</v>
      </c>
      <c r="P66" s="76">
        <v>0.62268786101606599</v>
      </c>
      <c r="Q66" s="75">
        <v>211.32239965831701</v>
      </c>
      <c r="R66" s="75">
        <v>98.548191383076201</v>
      </c>
      <c r="S66" s="75">
        <v>1.86245467971714</v>
      </c>
      <c r="T66" s="75">
        <v>273.47516565568901</v>
      </c>
      <c r="U66" s="77">
        <v>0.56485249579559305</v>
      </c>
      <c r="V66" s="77">
        <v>6.7661843311628599E-3</v>
      </c>
      <c r="W66" s="77">
        <v>9.0540594813204898</v>
      </c>
      <c r="X66" s="77">
        <v>0.189810321878916</v>
      </c>
      <c r="Y66" s="77">
        <v>0.165444741885519</v>
      </c>
      <c r="Z66" s="76">
        <v>46.063329928876001</v>
      </c>
      <c r="AA66" s="77">
        <v>1.4146855845700901</v>
      </c>
      <c r="AB66" s="77">
        <v>1.2440732024255501</v>
      </c>
      <c r="AC66" s="77">
        <v>1.2353263240248999E-2</v>
      </c>
      <c r="AD66" s="77">
        <v>65.939157513778497</v>
      </c>
      <c r="AE66" s="77">
        <v>97.654936314252296</v>
      </c>
      <c r="AF66" s="77">
        <v>10.3230702089426</v>
      </c>
      <c r="AG66" s="77">
        <v>27.464491692292199</v>
      </c>
      <c r="AH66" s="77">
        <v>2.6473120104729402</v>
      </c>
      <c r="AI66" s="77">
        <v>0.56120229947656997</v>
      </c>
      <c r="AJ66" s="77">
        <v>0.96467610368665402</v>
      </c>
      <c r="AK66" s="75">
        <v>3.52491846756364E-4</v>
      </c>
      <c r="AL66" s="77">
        <v>2.3264392683378099</v>
      </c>
      <c r="AM66" s="75">
        <v>4.8161533358629998E-3</v>
      </c>
      <c r="AN66" s="76">
        <v>66.816495415532202</v>
      </c>
      <c r="AO66" s="77">
        <v>0.193628748029708</v>
      </c>
      <c r="AP66" s="75">
        <v>5.0208073427871099E-4</v>
      </c>
    </row>
    <row r="67" spans="1:42" ht="12.75" x14ac:dyDescent="0.2">
      <c r="A67" s="74" t="s">
        <v>391</v>
      </c>
      <c r="B67" s="75">
        <v>8829.5164667706595</v>
      </c>
      <c r="C67" s="76">
        <v>20.3214077310909</v>
      </c>
      <c r="D67" s="75">
        <v>27154.6426212275</v>
      </c>
      <c r="E67" s="75">
        <v>12438.687422053399</v>
      </c>
      <c r="F67" s="75">
        <v>764.87774689362504</v>
      </c>
      <c r="G67" s="75">
        <v>132.00031082749601</v>
      </c>
      <c r="H67" s="75">
        <v>19272.8953197757</v>
      </c>
      <c r="I67" s="77">
        <v>1.32015542078634</v>
      </c>
      <c r="J67" s="75">
        <v>1430.6588448611701</v>
      </c>
      <c r="K67" s="76">
        <v>13.1727046072987</v>
      </c>
      <c r="L67" s="76">
        <v>1.4756529860504899</v>
      </c>
      <c r="M67" s="75">
        <v>6196.9120609319498</v>
      </c>
      <c r="N67" s="77">
        <v>0.52038562872672001</v>
      </c>
      <c r="O67" s="77">
        <v>8.4850921749088908E-3</v>
      </c>
      <c r="P67" s="76">
        <v>0.64510189694492304</v>
      </c>
      <c r="Q67" s="75">
        <v>251.40790481565301</v>
      </c>
      <c r="R67" s="75">
        <v>86.068227534190797</v>
      </c>
      <c r="S67" s="75">
        <v>0.27148227888427501</v>
      </c>
      <c r="T67" s="75">
        <v>250.51685865172701</v>
      </c>
      <c r="U67" s="77">
        <v>0.34372691662933902</v>
      </c>
      <c r="V67" s="75">
        <v>4.7866523781766998E-3</v>
      </c>
      <c r="W67" s="77">
        <v>3.5177054024330601</v>
      </c>
      <c r="X67" s="77">
        <v>0.217402297723649</v>
      </c>
      <c r="Y67" s="77">
        <v>9.8143695468595998E-2</v>
      </c>
      <c r="Z67" s="76">
        <v>31.134568544580102</v>
      </c>
      <c r="AA67" s="77">
        <v>1.3048634603034801</v>
      </c>
      <c r="AB67" s="77">
        <v>0.30851519678898098</v>
      </c>
      <c r="AC67" s="77">
        <v>8.3051698515607293E-3</v>
      </c>
      <c r="AD67" s="77">
        <v>52.4537142878305</v>
      </c>
      <c r="AE67" s="77">
        <v>75.7277107873538</v>
      </c>
      <c r="AF67" s="77">
        <v>7.6312013087881096</v>
      </c>
      <c r="AG67" s="77">
        <v>19.8967025565737</v>
      </c>
      <c r="AH67" s="77">
        <v>1.9205463430618901</v>
      </c>
      <c r="AI67" s="77">
        <v>0.47325234182039799</v>
      </c>
      <c r="AJ67" s="77">
        <v>0.61196873885706804</v>
      </c>
      <c r="AK67" s="75">
        <v>0</v>
      </c>
      <c r="AL67" s="77">
        <v>0.680304977292705</v>
      </c>
      <c r="AM67" s="75">
        <v>0</v>
      </c>
      <c r="AN67" s="76">
        <v>78.6460616492827</v>
      </c>
      <c r="AO67" s="77">
        <v>7.0470047449716799E-2</v>
      </c>
      <c r="AP67" s="75">
        <v>3.6468212115662902E-5</v>
      </c>
    </row>
    <row r="68" spans="1:42" ht="12.75" x14ac:dyDescent="0.2">
      <c r="A68" s="74" t="s">
        <v>391</v>
      </c>
      <c r="B68" s="75">
        <v>8760.5613154140392</v>
      </c>
      <c r="C68" s="76">
        <v>19.1359694879818</v>
      </c>
      <c r="D68" s="75">
        <v>23893.917131939299</v>
      </c>
      <c r="E68" s="75">
        <v>10330.483714933</v>
      </c>
      <c r="F68" s="75">
        <v>593.64830780674401</v>
      </c>
      <c r="G68" s="75">
        <v>103.04990738206899</v>
      </c>
      <c r="H68" s="75">
        <v>21786.1373964628</v>
      </c>
      <c r="I68" s="77">
        <v>1.62587839926518</v>
      </c>
      <c r="J68" s="75">
        <v>1045.9531022337101</v>
      </c>
      <c r="K68" s="76">
        <v>8.0790981106759805</v>
      </c>
      <c r="L68" s="76">
        <v>1.3296223304567101</v>
      </c>
      <c r="M68" s="75">
        <v>5459.4811546312603</v>
      </c>
      <c r="N68" s="77">
        <v>0.288073084388414</v>
      </c>
      <c r="O68" s="77">
        <v>1.1311805130818401E-2</v>
      </c>
      <c r="P68" s="76">
        <v>0.52901621034936397</v>
      </c>
      <c r="Q68" s="75">
        <v>204.46205340414701</v>
      </c>
      <c r="R68" s="75">
        <v>85.834202098978295</v>
      </c>
      <c r="S68" s="75">
        <v>3.1713359415820999E-2</v>
      </c>
      <c r="T68" s="75">
        <v>258.66913963808099</v>
      </c>
      <c r="U68" s="77">
        <v>0.41027450733323201</v>
      </c>
      <c r="V68" s="77">
        <v>7.6242608581237803E-3</v>
      </c>
      <c r="W68" s="77">
        <v>4.0695740330857904</v>
      </c>
      <c r="X68" s="77">
        <v>0.20739446941393</v>
      </c>
      <c r="Y68" s="77">
        <v>8.8815086513024999E-2</v>
      </c>
      <c r="Z68" s="76">
        <v>33.3120226640103</v>
      </c>
      <c r="AA68" s="77">
        <v>1.4821516880103001</v>
      </c>
      <c r="AB68" s="77">
        <v>2.54993600886433E-2</v>
      </c>
      <c r="AC68" s="77">
        <v>4.8603850915550804E-3</v>
      </c>
      <c r="AD68" s="77">
        <v>56.608938447682199</v>
      </c>
      <c r="AE68" s="77">
        <v>78.252134027135497</v>
      </c>
      <c r="AF68" s="77">
        <v>8.2278302382977202</v>
      </c>
      <c r="AG68" s="77">
        <v>22.012704459587098</v>
      </c>
      <c r="AH68" s="77">
        <v>2.0894927364012399</v>
      </c>
      <c r="AI68" s="77">
        <v>0.49751991814108998</v>
      </c>
      <c r="AJ68" s="77">
        <v>0.73265100009193496</v>
      </c>
      <c r="AK68" s="75">
        <v>5.73771669783132E-4</v>
      </c>
      <c r="AL68" s="77">
        <v>0.82870050702128495</v>
      </c>
      <c r="AM68" s="75">
        <v>4.18604009038613E-4</v>
      </c>
      <c r="AN68" s="76">
        <v>75.251312996031103</v>
      </c>
      <c r="AO68" s="77">
        <v>0.101184355437756</v>
      </c>
      <c r="AP68" s="75">
        <v>2.9724915282806902E-4</v>
      </c>
    </row>
    <row r="69" spans="1:42" ht="12.75" x14ac:dyDescent="0.2">
      <c r="A69" s="74" t="s">
        <v>391</v>
      </c>
      <c r="B69" s="75">
        <v>8923.2717266462296</v>
      </c>
      <c r="C69" s="76">
        <v>21.639858307327401</v>
      </c>
      <c r="D69" s="75">
        <v>24808.265130936499</v>
      </c>
      <c r="E69" s="75">
        <v>11487.153266896101</v>
      </c>
      <c r="F69" s="75">
        <v>583.84979701710097</v>
      </c>
      <c r="G69" s="75">
        <v>120.232040902064</v>
      </c>
      <c r="H69" s="75">
        <v>20288.157559886498</v>
      </c>
      <c r="I69" s="77">
        <v>2.2810300106310799</v>
      </c>
      <c r="J69" s="75">
        <v>1322.8036836619101</v>
      </c>
      <c r="K69" s="76">
        <v>15.419399036061099</v>
      </c>
      <c r="L69" s="76">
        <v>1.52106498583982</v>
      </c>
      <c r="M69" s="75">
        <v>5832.8487265536596</v>
      </c>
      <c r="N69" s="77">
        <v>0.410255132392505</v>
      </c>
      <c r="O69" s="77">
        <v>1.8194009445897798E-2</v>
      </c>
      <c r="P69" s="76">
        <v>0.72347987483127796</v>
      </c>
      <c r="Q69" s="75">
        <v>229.985392851938</v>
      </c>
      <c r="R69" s="75">
        <v>106.363682703756</v>
      </c>
      <c r="S69" s="75">
        <v>7.3979523458571599E-3</v>
      </c>
      <c r="T69" s="75">
        <v>241.05319014099501</v>
      </c>
      <c r="U69" s="77">
        <v>0.46147207401839502</v>
      </c>
      <c r="V69" s="77">
        <v>6.7296454257450003E-3</v>
      </c>
      <c r="W69" s="76">
        <v>4.5009457288680803</v>
      </c>
      <c r="X69" s="77">
        <v>0.21543969947346001</v>
      </c>
      <c r="Y69" s="77">
        <v>0.140801983399231</v>
      </c>
      <c r="Z69" s="76">
        <v>46.948123836741999</v>
      </c>
      <c r="AA69" s="77">
        <v>0.89417667105200804</v>
      </c>
      <c r="AB69" s="75">
        <v>4.2487765936664798E-3</v>
      </c>
      <c r="AC69" s="77">
        <v>5.3486395898733399E-3</v>
      </c>
      <c r="AD69" s="77">
        <v>60.082289891536703</v>
      </c>
      <c r="AE69" s="77">
        <v>80.562701155754098</v>
      </c>
      <c r="AF69" s="77">
        <v>8.4308921601744906</v>
      </c>
      <c r="AG69" s="77">
        <v>22.216400660616902</v>
      </c>
      <c r="AH69" s="77">
        <v>2.1264634479527098</v>
      </c>
      <c r="AI69" s="77">
        <v>0.48657206543622</v>
      </c>
      <c r="AJ69" s="77">
        <v>0.78961197764090796</v>
      </c>
      <c r="AK69" s="75">
        <v>8.0986970248267702E-4</v>
      </c>
      <c r="AL69" s="77">
        <v>0.82841088541313002</v>
      </c>
      <c r="AM69" s="75">
        <v>0</v>
      </c>
      <c r="AN69" s="76">
        <v>62.5312672872018</v>
      </c>
      <c r="AO69" s="77">
        <v>0.113118768147538</v>
      </c>
      <c r="AP69" s="75">
        <v>0</v>
      </c>
    </row>
    <row r="70" spans="1:42" ht="12.75" x14ac:dyDescent="0.2">
      <c r="A70" s="74" t="s">
        <v>391</v>
      </c>
      <c r="B70" s="75">
        <v>8670.0515354144009</v>
      </c>
      <c r="C70" s="76">
        <v>20.0175656482524</v>
      </c>
      <c r="D70" s="75">
        <v>24132.126212815001</v>
      </c>
      <c r="E70" s="75">
        <v>11129.5323116254</v>
      </c>
      <c r="F70" s="75">
        <v>592.47605587295504</v>
      </c>
      <c r="G70" s="75">
        <v>115.755291747455</v>
      </c>
      <c r="H70" s="75">
        <v>18747.582442917701</v>
      </c>
      <c r="I70" s="77">
        <v>1.97748419359389</v>
      </c>
      <c r="J70" s="75">
        <v>1247.286847957</v>
      </c>
      <c r="K70" s="76">
        <v>15.8838234093095</v>
      </c>
      <c r="L70" s="76">
        <v>1.43675979720039</v>
      </c>
      <c r="M70" s="75">
        <v>5622.6093233241099</v>
      </c>
      <c r="N70" s="77">
        <v>0.44251788662201402</v>
      </c>
      <c r="O70" s="77">
        <v>3.2571735024381203E-2</v>
      </c>
      <c r="P70" s="76">
        <v>0.73408646303002201</v>
      </c>
      <c r="Q70" s="75">
        <v>222.39459608486601</v>
      </c>
      <c r="R70" s="75">
        <v>100.257026077087</v>
      </c>
      <c r="S70" s="75">
        <v>6.8309841393865501E-3</v>
      </c>
      <c r="T70" s="75">
        <v>223.428018678732</v>
      </c>
      <c r="U70" s="77">
        <v>0.38839058013998401</v>
      </c>
      <c r="V70" s="75">
        <v>4.4876245103514798E-3</v>
      </c>
      <c r="W70" s="77">
        <v>4.18981649018761</v>
      </c>
      <c r="X70" s="77">
        <v>0.22721742361317199</v>
      </c>
      <c r="Y70" s="77">
        <v>0.14460082155005899</v>
      </c>
      <c r="Z70" s="76">
        <v>44.234388894878201</v>
      </c>
      <c r="AA70" s="77">
        <v>0.74231423918686801</v>
      </c>
      <c r="AB70" s="75">
        <v>1.4405175653352501E-3</v>
      </c>
      <c r="AC70" s="77">
        <v>6.45710107493545E-3</v>
      </c>
      <c r="AD70" s="77">
        <v>52.449323102226899</v>
      </c>
      <c r="AE70" s="77">
        <v>74.719725114702698</v>
      </c>
      <c r="AF70" s="77">
        <v>7.5592256671646396</v>
      </c>
      <c r="AG70" s="77">
        <v>19.550787074589799</v>
      </c>
      <c r="AH70" s="77">
        <v>1.8842877861653999</v>
      </c>
      <c r="AI70" s="77">
        <v>0.42950150204973397</v>
      </c>
      <c r="AJ70" s="77">
        <v>0.69973216619298395</v>
      </c>
      <c r="AK70" s="75">
        <v>3.6038017239081298E-4</v>
      </c>
      <c r="AL70" s="77">
        <v>0.78321610874472203</v>
      </c>
      <c r="AM70" s="75">
        <v>0</v>
      </c>
      <c r="AN70" s="76">
        <v>58.898810286807198</v>
      </c>
      <c r="AO70" s="77">
        <v>9.3822859552524701E-2</v>
      </c>
      <c r="AP70" s="75">
        <v>2.9306168740867301E-4</v>
      </c>
    </row>
    <row r="71" spans="1:42" ht="12.75" x14ac:dyDescent="0.2">
      <c r="A71" s="74" t="s">
        <v>391</v>
      </c>
      <c r="B71" s="75">
        <v>8568.0077965649598</v>
      </c>
      <c r="C71" s="76">
        <v>18.230919136959901</v>
      </c>
      <c r="D71" s="75">
        <v>24953.7881065357</v>
      </c>
      <c r="E71" s="75">
        <v>12119.5273585662</v>
      </c>
      <c r="F71" s="75">
        <v>680.449336909811</v>
      </c>
      <c r="G71" s="75">
        <v>116.59254237456599</v>
      </c>
      <c r="H71" s="75">
        <v>19043.558448834199</v>
      </c>
      <c r="I71" s="77">
        <v>1.7278333493260101</v>
      </c>
      <c r="J71" s="75">
        <v>1235.7605346360299</v>
      </c>
      <c r="K71" s="76">
        <v>12.7794067253032</v>
      </c>
      <c r="L71" s="76">
        <v>1.4427177835945</v>
      </c>
      <c r="M71" s="75">
        <v>5863.2888185408501</v>
      </c>
      <c r="N71" s="77">
        <v>0.45926512113454199</v>
      </c>
      <c r="O71" s="77">
        <v>1.5776582277049402E-2</v>
      </c>
      <c r="P71" s="76">
        <v>0.68561852001359203</v>
      </c>
      <c r="Q71" s="75">
        <v>238.71841645172901</v>
      </c>
      <c r="R71" s="75">
        <v>86.719293027697304</v>
      </c>
      <c r="S71" s="75">
        <v>9.4238070570719507E-3</v>
      </c>
      <c r="T71" s="75">
        <v>224.66292229063299</v>
      </c>
      <c r="U71" s="77">
        <v>0.31190936417236897</v>
      </c>
      <c r="V71" s="75">
        <v>4.9096417522569696E-3</v>
      </c>
      <c r="W71" s="77">
        <v>3.5598279246340501</v>
      </c>
      <c r="X71" s="77">
        <v>0.212911281983898</v>
      </c>
      <c r="Y71" s="77">
        <v>0.10406515908727</v>
      </c>
      <c r="Z71" s="76">
        <v>36.826045476797297</v>
      </c>
      <c r="AA71" s="77">
        <v>0.87105195803036894</v>
      </c>
      <c r="AB71" s="75">
        <v>1.7750590496474099E-3</v>
      </c>
      <c r="AC71" s="77">
        <v>8.4854606293362708E-3</v>
      </c>
      <c r="AD71" s="77">
        <v>41.524181625378198</v>
      </c>
      <c r="AE71" s="77">
        <v>60.964484114351698</v>
      </c>
      <c r="AF71" s="77">
        <v>5.9963555206769001</v>
      </c>
      <c r="AG71" s="77">
        <v>15.604966316915</v>
      </c>
      <c r="AH71" s="77">
        <v>1.5019011799577799</v>
      </c>
      <c r="AI71" s="77">
        <v>0.40363666910900597</v>
      </c>
      <c r="AJ71" s="77">
        <v>0.50014310105010296</v>
      </c>
      <c r="AK71" s="75">
        <v>1.7747566939600899E-4</v>
      </c>
      <c r="AL71" s="77">
        <v>0.67370598477930499</v>
      </c>
      <c r="AM71" s="75">
        <v>1.8606408276016401E-4</v>
      </c>
      <c r="AN71" s="76">
        <v>63.331900216176699</v>
      </c>
      <c r="AO71" s="77">
        <v>6.1742408100665697E-2</v>
      </c>
      <c r="AP71" s="75">
        <v>0</v>
      </c>
    </row>
    <row r="72" spans="1:42" ht="12.75" x14ac:dyDescent="0.2">
      <c r="A72" s="74" t="s">
        <v>391</v>
      </c>
      <c r="B72" s="75">
        <v>8338.5822944635001</v>
      </c>
      <c r="C72" s="76">
        <v>18.123068693023299</v>
      </c>
      <c r="D72" s="75">
        <v>24468.576394208201</v>
      </c>
      <c r="E72" s="75">
        <v>12362.4872377268</v>
      </c>
      <c r="F72" s="75">
        <v>746.60029478771298</v>
      </c>
      <c r="G72" s="75">
        <v>121.675151593446</v>
      </c>
      <c r="H72" s="75">
        <v>18715.895242061801</v>
      </c>
      <c r="I72" s="77">
        <v>1.6718407746219099</v>
      </c>
      <c r="J72" s="75">
        <v>1279.91852499526</v>
      </c>
      <c r="K72" s="76">
        <v>13.246793381832999</v>
      </c>
      <c r="L72" s="76">
        <v>1.53113133766603</v>
      </c>
      <c r="M72" s="75">
        <v>6142.0277283687501</v>
      </c>
      <c r="N72" s="77">
        <v>0.53850006651175297</v>
      </c>
      <c r="O72" s="77">
        <v>1.59626481197075E-2</v>
      </c>
      <c r="P72" s="76">
        <v>0.63390123417730104</v>
      </c>
      <c r="Q72" s="75">
        <v>244.92858145272899</v>
      </c>
      <c r="R72" s="75">
        <v>88.011418569624396</v>
      </c>
      <c r="S72" s="75">
        <v>7.6539675099386003E-3</v>
      </c>
      <c r="T72" s="75">
        <v>229.06167761072899</v>
      </c>
      <c r="U72" s="77">
        <v>0.31047787435457902</v>
      </c>
      <c r="V72" s="77">
        <v>5.1573453647342799E-3</v>
      </c>
      <c r="W72" s="77">
        <v>3.30873743621052</v>
      </c>
      <c r="X72" s="77">
        <v>0.20807670880357501</v>
      </c>
      <c r="Y72" s="77">
        <v>0.105818814238911</v>
      </c>
      <c r="Z72" s="76">
        <v>32.9131877270991</v>
      </c>
      <c r="AA72" s="77">
        <v>0.864810166394965</v>
      </c>
      <c r="AB72" s="75">
        <v>1.91803318800593E-3</v>
      </c>
      <c r="AC72" s="77">
        <v>6.4890240552445601E-3</v>
      </c>
      <c r="AD72" s="77">
        <v>43.346549237667702</v>
      </c>
      <c r="AE72" s="77">
        <v>61.882726318153502</v>
      </c>
      <c r="AF72" s="77">
        <v>6.2007094647469101</v>
      </c>
      <c r="AG72" s="77">
        <v>15.918697743908099</v>
      </c>
      <c r="AH72" s="77">
        <v>1.44752611582157</v>
      </c>
      <c r="AI72" s="77">
        <v>0.41614046278993699</v>
      </c>
      <c r="AJ72" s="77">
        <v>0.53177344769246204</v>
      </c>
      <c r="AK72" s="75">
        <v>0</v>
      </c>
      <c r="AL72" s="77">
        <v>0.57643109139794602</v>
      </c>
      <c r="AM72" s="75">
        <v>0</v>
      </c>
      <c r="AN72" s="76">
        <v>63.676889692135198</v>
      </c>
      <c r="AO72" s="77">
        <v>5.95676810180693E-2</v>
      </c>
      <c r="AP72" s="75">
        <v>0</v>
      </c>
    </row>
    <row r="73" spans="1:42" ht="12.75" x14ac:dyDescent="0.2">
      <c r="A73" s="78"/>
      <c r="B73" s="75"/>
      <c r="C73" s="76"/>
      <c r="D73" s="75"/>
      <c r="E73" s="75"/>
      <c r="F73" s="75"/>
      <c r="G73" s="75"/>
      <c r="H73" s="75"/>
      <c r="I73" s="77"/>
      <c r="J73" s="75"/>
      <c r="K73" s="76"/>
      <c r="L73" s="76"/>
      <c r="M73" s="75"/>
      <c r="N73" s="77"/>
      <c r="O73" s="77"/>
      <c r="P73" s="76"/>
      <c r="Q73" s="75"/>
      <c r="R73" s="75"/>
      <c r="S73" s="75"/>
      <c r="T73" s="75"/>
      <c r="U73" s="77"/>
      <c r="V73" s="77"/>
      <c r="W73" s="77"/>
      <c r="X73" s="77"/>
      <c r="Y73" s="77"/>
      <c r="Z73" s="76"/>
      <c r="AA73" s="77"/>
      <c r="AB73" s="75"/>
      <c r="AC73" s="77"/>
      <c r="AD73" s="77"/>
      <c r="AE73" s="77"/>
      <c r="AF73" s="77"/>
      <c r="AG73" s="77"/>
      <c r="AH73" s="77"/>
      <c r="AI73" s="77"/>
      <c r="AJ73" s="77"/>
      <c r="AK73" s="75"/>
      <c r="AL73" s="77"/>
      <c r="AM73" s="75"/>
      <c r="AN73" s="76"/>
      <c r="AO73" s="77"/>
      <c r="AP73" s="75"/>
    </row>
    <row r="74" spans="1:42" ht="12.75" x14ac:dyDescent="0.2">
      <c r="A74" s="74" t="s">
        <v>298</v>
      </c>
      <c r="B74" s="75"/>
      <c r="C74" s="76"/>
      <c r="D74" s="75"/>
      <c r="E74" s="75"/>
      <c r="F74" s="75"/>
      <c r="G74" s="75"/>
      <c r="H74" s="75"/>
      <c r="I74" s="77"/>
      <c r="J74" s="75"/>
      <c r="K74" s="76"/>
      <c r="L74" s="76"/>
      <c r="M74" s="75"/>
      <c r="N74" s="77"/>
      <c r="O74" s="77"/>
      <c r="P74" s="76"/>
      <c r="Q74" s="75"/>
      <c r="R74" s="75"/>
      <c r="S74" s="75"/>
      <c r="T74" s="75"/>
      <c r="U74" s="77"/>
      <c r="V74" s="77"/>
      <c r="W74" s="77"/>
      <c r="X74" s="77"/>
      <c r="Y74" s="77"/>
      <c r="Z74" s="76"/>
      <c r="AA74" s="77"/>
      <c r="AB74" s="75"/>
      <c r="AC74" s="77"/>
      <c r="AD74" s="77"/>
      <c r="AE74" s="77"/>
      <c r="AF74" s="77"/>
      <c r="AG74" s="77"/>
      <c r="AH74" s="77"/>
      <c r="AI74" s="77"/>
      <c r="AJ74" s="77"/>
      <c r="AK74" s="75"/>
      <c r="AL74" s="77"/>
      <c r="AM74" s="75"/>
      <c r="AN74" s="76"/>
      <c r="AO74" s="77"/>
      <c r="AP74" s="75"/>
    </row>
    <row r="75" spans="1:42" ht="12.75" x14ac:dyDescent="0.2">
      <c r="A75" s="74">
        <v>10062207</v>
      </c>
      <c r="B75" s="75">
        <v>156.698464512952</v>
      </c>
      <c r="C75" s="76">
        <v>5.4098069713356898</v>
      </c>
      <c r="D75" s="75">
        <v>23297.8997535083</v>
      </c>
      <c r="E75" s="75">
        <v>12799.436166576899</v>
      </c>
      <c r="F75" s="75">
        <v>3973.9280314248199</v>
      </c>
      <c r="G75" s="75">
        <v>280.71848315988598</v>
      </c>
      <c r="H75" s="75">
        <v>515.18596864520703</v>
      </c>
      <c r="I75" s="77">
        <v>0.16468862722622801</v>
      </c>
      <c r="J75" s="75">
        <v>129.58490787880299</v>
      </c>
      <c r="K75" s="76">
        <v>0.36320837806441397</v>
      </c>
      <c r="L75" s="76">
        <v>1.7971832931099001</v>
      </c>
      <c r="M75" s="75">
        <v>1645.0618944626799</v>
      </c>
      <c r="N75" s="77">
        <v>6.0617123714870602E-2</v>
      </c>
      <c r="O75" s="75">
        <v>0</v>
      </c>
      <c r="P75" s="76">
        <v>0.60660886886120802</v>
      </c>
      <c r="Q75" s="75">
        <v>1738.2151881213699</v>
      </c>
      <c r="R75" s="75">
        <v>84.258264878638997</v>
      </c>
      <c r="S75" s="75">
        <v>3.6438030136460998E-2</v>
      </c>
      <c r="T75" s="75">
        <v>14.553873024701501</v>
      </c>
      <c r="U75" s="75">
        <v>2.6331717147803999E-3</v>
      </c>
      <c r="V75" s="77">
        <v>0.27599330693910201</v>
      </c>
      <c r="W75" s="77">
        <v>0.87805821140806894</v>
      </c>
      <c r="X75" s="77">
        <v>5.2249930277431897E-2</v>
      </c>
      <c r="Y75" s="77">
        <v>1.6885577698275599E-2</v>
      </c>
      <c r="Z75" s="76">
        <v>14.295411534123399</v>
      </c>
      <c r="AA75" s="77">
        <v>6.88933186312507E-2</v>
      </c>
      <c r="AB75" s="77">
        <v>0.121234917212402</v>
      </c>
      <c r="AC75" s="75">
        <v>4.2368407824550404E-3</v>
      </c>
      <c r="AD75" s="77">
        <v>0.19086024545352701</v>
      </c>
      <c r="AE75" s="77">
        <v>0.29822439756576102</v>
      </c>
      <c r="AF75" s="77">
        <v>2.20761153897245E-2</v>
      </c>
      <c r="AG75" s="77">
        <v>3.55149804918658E-2</v>
      </c>
      <c r="AH75" s="77">
        <v>7.0655845277289497E-3</v>
      </c>
      <c r="AI75" s="75">
        <v>1.47436591727553E-4</v>
      </c>
      <c r="AJ75" s="75">
        <v>1.2009824021360299E-3</v>
      </c>
      <c r="AK75" s="75">
        <v>1.7414601751992699E-4</v>
      </c>
      <c r="AL75" s="77">
        <v>0.22460571705995699</v>
      </c>
      <c r="AM75" s="75">
        <v>6.8592719047212393E-5</v>
      </c>
      <c r="AN75" s="76">
        <v>0.50245511164815804</v>
      </c>
      <c r="AO75" s="77">
        <v>5.3629507332667702E-3</v>
      </c>
      <c r="AP75" s="77">
        <v>9.4591845566813701E-3</v>
      </c>
    </row>
    <row r="76" spans="1:42" ht="12.75" x14ac:dyDescent="0.2">
      <c r="A76" s="74">
        <v>10062207</v>
      </c>
      <c r="B76" s="75">
        <v>169.542281305611</v>
      </c>
      <c r="C76" s="76">
        <v>5.2381955989900799</v>
      </c>
      <c r="D76" s="75">
        <v>22928.849075208502</v>
      </c>
      <c r="E76" s="75">
        <v>12417.8176754657</v>
      </c>
      <c r="F76" s="75">
        <v>3897.0774659364401</v>
      </c>
      <c r="G76" s="75">
        <v>303.06139078113603</v>
      </c>
      <c r="H76" s="75">
        <v>506.66277418237502</v>
      </c>
      <c r="I76" s="77">
        <v>0.166726085094624</v>
      </c>
      <c r="J76" s="75">
        <v>121.284223788256</v>
      </c>
      <c r="K76" s="76">
        <v>0.36683192316540097</v>
      </c>
      <c r="L76" s="76">
        <v>1.7586970810282101</v>
      </c>
      <c r="M76" s="75">
        <v>1605.40934979279</v>
      </c>
      <c r="N76" s="77">
        <v>6.2785623093628798E-2</v>
      </c>
      <c r="O76" s="75">
        <v>0</v>
      </c>
      <c r="P76" s="76">
        <v>0.55824212694633701</v>
      </c>
      <c r="Q76" s="75">
        <v>1710.75768810203</v>
      </c>
      <c r="R76" s="75">
        <v>82.535022479022402</v>
      </c>
      <c r="S76" s="75">
        <v>0.41640372044858098</v>
      </c>
      <c r="T76" s="75">
        <v>11.797530165970899</v>
      </c>
      <c r="U76" s="75">
        <v>0</v>
      </c>
      <c r="V76" s="77">
        <v>0.16778309036040601</v>
      </c>
      <c r="W76" s="77">
        <v>0.886669896051137</v>
      </c>
      <c r="X76" s="77">
        <v>5.1040831724915803E-2</v>
      </c>
      <c r="Y76" s="77">
        <v>2.9596090506704802E-2</v>
      </c>
      <c r="Z76" s="76">
        <v>14.673450253683299</v>
      </c>
      <c r="AA76" s="77">
        <v>0.278047797077558</v>
      </c>
      <c r="AB76" s="77">
        <v>2.8735762903394701E-2</v>
      </c>
      <c r="AC76" s="75">
        <v>2.5565298639682E-3</v>
      </c>
      <c r="AD76" s="77">
        <v>0.19872297638827299</v>
      </c>
      <c r="AE76" s="77">
        <v>0.28999643955422499</v>
      </c>
      <c r="AF76" s="77">
        <v>2.31699826367152E-2</v>
      </c>
      <c r="AG76" s="77">
        <v>4.65037561476749E-2</v>
      </c>
      <c r="AH76" s="75">
        <v>4.3732983910057801E-3</v>
      </c>
      <c r="AI76" s="75">
        <v>0</v>
      </c>
      <c r="AJ76" s="75">
        <v>1.3944554950180699E-3</v>
      </c>
      <c r="AK76" s="75">
        <v>0</v>
      </c>
      <c r="AL76" s="77">
        <v>0.23030468172419</v>
      </c>
      <c r="AM76" s="75">
        <v>1.73418278720086E-3</v>
      </c>
      <c r="AN76" s="76">
        <v>0.47979410205355699</v>
      </c>
      <c r="AO76" s="75">
        <v>1.4033683423978301E-5</v>
      </c>
      <c r="AP76" s="75">
        <v>0</v>
      </c>
    </row>
    <row r="77" spans="1:42" ht="12.75" x14ac:dyDescent="0.2">
      <c r="A77" s="74">
        <v>10062207</v>
      </c>
      <c r="B77" s="75">
        <v>178.448369964742</v>
      </c>
      <c r="C77" s="76">
        <v>5.2696705797302696</v>
      </c>
      <c r="D77" s="75">
        <v>22466.6636563721</v>
      </c>
      <c r="E77" s="75">
        <v>12021.9088949735</v>
      </c>
      <c r="F77" s="75">
        <v>3793.0278002243499</v>
      </c>
      <c r="G77" s="75">
        <v>277.30007951932203</v>
      </c>
      <c r="H77" s="75">
        <v>487.79380673381002</v>
      </c>
      <c r="I77" s="77">
        <v>0.18178330066503201</v>
      </c>
      <c r="J77" s="75">
        <v>113.05298979617299</v>
      </c>
      <c r="K77" s="76">
        <v>0.359778589912994</v>
      </c>
      <c r="L77" s="76">
        <v>1.8731935703015199</v>
      </c>
      <c r="M77" s="75">
        <v>1622.2606169498399</v>
      </c>
      <c r="N77" s="77">
        <v>6.0922792297878899E-2</v>
      </c>
      <c r="O77" s="77">
        <v>8.1305455903252308E-3</v>
      </c>
      <c r="P77" s="76">
        <v>0.52286121922983897</v>
      </c>
      <c r="Q77" s="75">
        <v>1657.57816268692</v>
      </c>
      <c r="R77" s="75">
        <v>80.950334920768</v>
      </c>
      <c r="S77" s="75">
        <v>0.25643837399355601</v>
      </c>
      <c r="T77" s="75">
        <v>13.5075612664414</v>
      </c>
      <c r="U77" s="75">
        <v>0</v>
      </c>
      <c r="V77" s="77">
        <v>0.51934460585126196</v>
      </c>
      <c r="W77" s="77">
        <v>0.83949459306762098</v>
      </c>
      <c r="X77" s="77">
        <v>5.4629074213843498E-2</v>
      </c>
      <c r="Y77" s="77">
        <v>1.3809540410051601E-2</v>
      </c>
      <c r="Z77" s="76">
        <v>14.383880292306801</v>
      </c>
      <c r="AA77" s="77">
        <v>0.31535033641072302</v>
      </c>
      <c r="AB77" s="77">
        <v>3.6732342551220398</v>
      </c>
      <c r="AC77" s="75">
        <v>0</v>
      </c>
      <c r="AD77" s="77">
        <v>0.18832833647057401</v>
      </c>
      <c r="AE77" s="77">
        <v>0.27490797579668202</v>
      </c>
      <c r="AF77" s="77">
        <v>2.2753505110629901E-2</v>
      </c>
      <c r="AG77" s="77">
        <v>3.6822891960695499E-2</v>
      </c>
      <c r="AH77" s="77">
        <v>7.4061690314864599E-3</v>
      </c>
      <c r="AI77" s="75">
        <v>0</v>
      </c>
      <c r="AJ77" s="75">
        <v>3.4590396544933202E-4</v>
      </c>
      <c r="AK77" s="75">
        <v>1.5797545986797999E-4</v>
      </c>
      <c r="AL77" s="77">
        <v>0.67389765703327498</v>
      </c>
      <c r="AM77" s="75">
        <v>8.7610327550952701E-4</v>
      </c>
      <c r="AN77" s="76">
        <v>0.57949114505574595</v>
      </c>
      <c r="AO77" s="75">
        <v>2.2723459809663102E-3</v>
      </c>
      <c r="AP77" s="77">
        <v>5.1336111412263697E-3</v>
      </c>
    </row>
    <row r="78" spans="1:42" ht="12.75" x14ac:dyDescent="0.2">
      <c r="A78" s="74">
        <v>10062207</v>
      </c>
      <c r="B78" s="75">
        <v>159.04270541278001</v>
      </c>
      <c r="C78" s="76">
        <v>5.2654427937161401</v>
      </c>
      <c r="D78" s="75">
        <v>23436.545481360899</v>
      </c>
      <c r="E78" s="75">
        <v>12456.2450628193</v>
      </c>
      <c r="F78" s="75">
        <v>3914.1657405967399</v>
      </c>
      <c r="G78" s="75">
        <v>276.84110498625103</v>
      </c>
      <c r="H78" s="75">
        <v>533.22964632013498</v>
      </c>
      <c r="I78" s="77">
        <v>0.17135155796896701</v>
      </c>
      <c r="J78" s="75">
        <v>116.797207679888</v>
      </c>
      <c r="K78" s="76">
        <v>0.395039256984906</v>
      </c>
      <c r="L78" s="76">
        <v>1.8476037138167201</v>
      </c>
      <c r="M78" s="75">
        <v>1627.7248629373701</v>
      </c>
      <c r="N78" s="77">
        <v>6.1098500890793203E-2</v>
      </c>
      <c r="O78" s="75">
        <v>4.22756967248282E-4</v>
      </c>
      <c r="P78" s="76">
        <v>0.54764400710149996</v>
      </c>
      <c r="Q78" s="75">
        <v>1718.9299423222601</v>
      </c>
      <c r="R78" s="75">
        <v>83.437427962734802</v>
      </c>
      <c r="S78" s="75">
        <v>4.2150218785346603E-2</v>
      </c>
      <c r="T78" s="75">
        <v>13.7211881155527</v>
      </c>
      <c r="U78" s="75">
        <v>0</v>
      </c>
      <c r="V78" s="77">
        <v>0.170924694333835</v>
      </c>
      <c r="W78" s="77">
        <v>0.831856447591518</v>
      </c>
      <c r="X78" s="77">
        <v>5.7864248547122701E-2</v>
      </c>
      <c r="Y78" s="77">
        <v>1.12383560778869E-2</v>
      </c>
      <c r="Z78" s="76">
        <v>14.035905133874699</v>
      </c>
      <c r="AA78" s="77">
        <v>4.5651994900038601E-2</v>
      </c>
      <c r="AB78" s="77">
        <v>8.3297729191921993E-2</v>
      </c>
      <c r="AC78" s="75">
        <v>1.7095390017712601E-4</v>
      </c>
      <c r="AD78" s="77">
        <v>0.197401863852424</v>
      </c>
      <c r="AE78" s="77">
        <v>0.29426597683577899</v>
      </c>
      <c r="AF78" s="77">
        <v>1.9075094017216299E-2</v>
      </c>
      <c r="AG78" s="77">
        <v>2.4621230894647302E-2</v>
      </c>
      <c r="AH78" s="75">
        <v>4.8402314950341304E-3</v>
      </c>
      <c r="AI78" s="75">
        <v>0</v>
      </c>
      <c r="AJ78" s="75">
        <v>2.2988581502467602E-5</v>
      </c>
      <c r="AK78" s="75">
        <v>0</v>
      </c>
      <c r="AL78" s="77">
        <v>0.27431753696098898</v>
      </c>
      <c r="AM78" s="75">
        <v>0</v>
      </c>
      <c r="AN78" s="76">
        <v>0.487896891843558</v>
      </c>
      <c r="AO78" s="75">
        <v>0</v>
      </c>
      <c r="AP78" s="77">
        <v>5.0492785146427103E-3</v>
      </c>
    </row>
    <row r="79" spans="1:42" ht="12.75" x14ac:dyDescent="0.2">
      <c r="A79" s="74">
        <v>10062207</v>
      </c>
      <c r="B79" s="75">
        <v>171.278270932282</v>
      </c>
      <c r="C79" s="76">
        <v>5.3424674848813796</v>
      </c>
      <c r="D79" s="75">
        <v>23612.105968196902</v>
      </c>
      <c r="E79" s="75">
        <v>12788.2891433719</v>
      </c>
      <c r="F79" s="75">
        <v>3996.2772224169698</v>
      </c>
      <c r="G79" s="75">
        <v>283.94222015960497</v>
      </c>
      <c r="H79" s="75">
        <v>537.05552252821803</v>
      </c>
      <c r="I79" s="77">
        <v>0.15597819198899401</v>
      </c>
      <c r="J79" s="75">
        <v>137.34073196656701</v>
      </c>
      <c r="K79" s="76">
        <v>0.39747749205342903</v>
      </c>
      <c r="L79" s="76">
        <v>1.93910177678617</v>
      </c>
      <c r="M79" s="75">
        <v>1641.6525597754101</v>
      </c>
      <c r="N79" s="77">
        <v>6.0107105279145E-2</v>
      </c>
      <c r="O79" s="75">
        <v>0</v>
      </c>
      <c r="P79" s="76">
        <v>0.57041869107795795</v>
      </c>
      <c r="Q79" s="75">
        <v>1758.5119402311</v>
      </c>
      <c r="R79" s="75">
        <v>84.892642939208201</v>
      </c>
      <c r="S79" s="75">
        <v>2.3646463615845499E-2</v>
      </c>
      <c r="T79" s="75">
        <v>14.654120033500901</v>
      </c>
      <c r="U79" s="75">
        <v>0</v>
      </c>
      <c r="V79" s="77">
        <v>0.17318182188838399</v>
      </c>
      <c r="W79" s="77">
        <v>0.87653080161913399</v>
      </c>
      <c r="X79" s="77">
        <v>4.8343329491158299E-2</v>
      </c>
      <c r="Y79" s="77">
        <v>1.6884433040290799E-2</v>
      </c>
      <c r="Z79" s="76">
        <v>14.778218434015599</v>
      </c>
      <c r="AA79" s="77">
        <v>5.0165205180266903E-2</v>
      </c>
      <c r="AB79" s="75">
        <v>3.0899880413897398E-3</v>
      </c>
      <c r="AC79" s="75">
        <v>0</v>
      </c>
      <c r="AD79" s="77">
        <v>0.20943872004019601</v>
      </c>
      <c r="AE79" s="77">
        <v>0.32649599212209401</v>
      </c>
      <c r="AF79" s="77">
        <v>2.6385487625608502E-2</v>
      </c>
      <c r="AG79" s="77">
        <v>3.9192237164808297E-2</v>
      </c>
      <c r="AH79" s="77">
        <v>6.3176322475020702E-3</v>
      </c>
      <c r="AI79" s="75">
        <v>0</v>
      </c>
      <c r="AJ79" s="75">
        <v>0</v>
      </c>
      <c r="AK79" s="75">
        <v>0</v>
      </c>
      <c r="AL79" s="77">
        <v>0.20874240805868399</v>
      </c>
      <c r="AM79" s="75">
        <v>0</v>
      </c>
      <c r="AN79" s="76">
        <v>0.49347406923181097</v>
      </c>
      <c r="AO79" s="75">
        <v>0</v>
      </c>
      <c r="AP79" s="75">
        <v>0</v>
      </c>
    </row>
    <row r="80" spans="1:42" ht="12.75" x14ac:dyDescent="0.2">
      <c r="A80" s="74">
        <v>10062207</v>
      </c>
      <c r="B80" s="75">
        <v>207.7790177418</v>
      </c>
      <c r="C80" s="76">
        <v>5.0200406308162497</v>
      </c>
      <c r="D80" s="75">
        <v>23419.173361143199</v>
      </c>
      <c r="E80" s="75">
        <v>13485.549459272799</v>
      </c>
      <c r="F80" s="75">
        <v>4450.0248633332503</v>
      </c>
      <c r="G80" s="75">
        <v>291.22305906527998</v>
      </c>
      <c r="H80" s="75">
        <v>632.90281493925397</v>
      </c>
      <c r="I80" s="77">
        <v>0.16925772150201701</v>
      </c>
      <c r="J80" s="75">
        <v>213.654057885637</v>
      </c>
      <c r="K80" s="76">
        <v>0.39308315478012801</v>
      </c>
      <c r="L80" s="76">
        <v>1.8792682502564699</v>
      </c>
      <c r="M80" s="75">
        <v>1700.97355210982</v>
      </c>
      <c r="N80" s="77">
        <v>6.7994016494319895E-2</v>
      </c>
      <c r="O80" s="77">
        <v>9.1523846805208198E-3</v>
      </c>
      <c r="P80" s="76">
        <v>0.64880448060842499</v>
      </c>
      <c r="Q80" s="75">
        <v>1823.47985545288</v>
      </c>
      <c r="R80" s="75">
        <v>83.562396572111894</v>
      </c>
      <c r="S80" s="75">
        <v>3.4691886682577597E-2</v>
      </c>
      <c r="T80" s="75">
        <v>14.6875703574896</v>
      </c>
      <c r="U80" s="77">
        <v>4.32252682571138E-2</v>
      </c>
      <c r="V80" s="77">
        <v>0.53445149285577698</v>
      </c>
      <c r="W80" s="77">
        <v>1.0812122267652899</v>
      </c>
      <c r="X80" s="77">
        <v>5.0826943811898499E-2</v>
      </c>
      <c r="Y80" s="77">
        <v>2.5276416680812399E-2</v>
      </c>
      <c r="Z80" s="76">
        <v>15.129178453202201</v>
      </c>
      <c r="AA80" s="77">
        <v>8.1453027554518997E-2</v>
      </c>
      <c r="AB80" s="77">
        <v>5.8726774854645301E-2</v>
      </c>
      <c r="AC80" s="77">
        <v>1.30946157574363E-2</v>
      </c>
      <c r="AD80" s="77">
        <v>0.26474773931908802</v>
      </c>
      <c r="AE80" s="77">
        <v>0.419466781862813</v>
      </c>
      <c r="AF80" s="77">
        <v>3.4503888291983802E-2</v>
      </c>
      <c r="AG80" s="77">
        <v>6.6772712488226402E-2</v>
      </c>
      <c r="AH80" s="77">
        <v>9.2343123306655502E-3</v>
      </c>
      <c r="AI80" s="75">
        <v>1.42214761677924E-3</v>
      </c>
      <c r="AJ80" s="77">
        <v>5.3671254614132803E-3</v>
      </c>
      <c r="AK80" s="75">
        <v>3.9385277727076298E-4</v>
      </c>
      <c r="AL80" s="77">
        <v>0.30259576308420699</v>
      </c>
      <c r="AM80" s="75">
        <v>2.9112915471926201E-3</v>
      </c>
      <c r="AN80" s="76">
        <v>0.69960820341635099</v>
      </c>
      <c r="AO80" s="77">
        <v>2.82604375205361E-2</v>
      </c>
      <c r="AP80" s="77">
        <v>9.0753207286901394E-2</v>
      </c>
    </row>
    <row r="81" spans="1:42" ht="12.75" x14ac:dyDescent="0.2">
      <c r="A81" s="74">
        <v>10062207</v>
      </c>
      <c r="B81" s="75">
        <v>201.31351047464599</v>
      </c>
      <c r="C81" s="76">
        <v>5.0161087378059896</v>
      </c>
      <c r="D81" s="75">
        <v>24067.464327342699</v>
      </c>
      <c r="E81" s="75">
        <v>13627.3878754417</v>
      </c>
      <c r="F81" s="75">
        <v>4490.0934565477501</v>
      </c>
      <c r="G81" s="75">
        <v>292.21165387004697</v>
      </c>
      <c r="H81" s="75">
        <v>608.21685996064002</v>
      </c>
      <c r="I81" s="77">
        <v>0.164371621117442</v>
      </c>
      <c r="J81" s="75">
        <v>209.944750786301</v>
      </c>
      <c r="K81" s="76">
        <v>0.38547234189442797</v>
      </c>
      <c r="L81" s="76">
        <v>1.8562535441614001</v>
      </c>
      <c r="M81" s="75">
        <v>1693.03719522697</v>
      </c>
      <c r="N81" s="77">
        <v>6.4721781128890696E-2</v>
      </c>
      <c r="O81" s="77">
        <v>3.2977453597487003E-4</v>
      </c>
      <c r="P81" s="76">
        <v>0.57563036448605298</v>
      </c>
      <c r="Q81" s="75">
        <v>1863.21033750527</v>
      </c>
      <c r="R81" s="75">
        <v>83.753391905324904</v>
      </c>
      <c r="S81" s="75">
        <v>2.48239887129581E-2</v>
      </c>
      <c r="T81" s="75">
        <v>12.215690729691699</v>
      </c>
      <c r="U81" s="75">
        <v>6.68495553335034E-4</v>
      </c>
      <c r="V81" s="77">
        <v>0.138147271577721</v>
      </c>
      <c r="W81" s="77">
        <v>0.96974029117361205</v>
      </c>
      <c r="X81" s="77">
        <v>6.8085913228469394E-2</v>
      </c>
      <c r="Y81" s="77">
        <v>1.8022125382864702E-2</v>
      </c>
      <c r="Z81" s="76">
        <v>14.9805358424916</v>
      </c>
      <c r="AA81" s="77">
        <v>7.1345731283179406E-2</v>
      </c>
      <c r="AB81" s="77">
        <v>1.47883743709042E-2</v>
      </c>
      <c r="AC81" s="75">
        <v>0</v>
      </c>
      <c r="AD81" s="77">
        <v>0.23219521052365399</v>
      </c>
      <c r="AE81" s="77">
        <v>0.36259255609262497</v>
      </c>
      <c r="AF81" s="77">
        <v>2.40926322323958E-2</v>
      </c>
      <c r="AG81" s="77">
        <v>4.5482043016678297E-2</v>
      </c>
      <c r="AH81" s="77">
        <v>9.0452090796117896E-3</v>
      </c>
      <c r="AI81" s="75">
        <v>9.9785416052862799E-4</v>
      </c>
      <c r="AJ81" s="75">
        <v>2.8178707027613202E-3</v>
      </c>
      <c r="AK81" s="75">
        <v>0</v>
      </c>
      <c r="AL81" s="77">
        <v>0.19266698076368899</v>
      </c>
      <c r="AM81" s="77">
        <v>4.2942561422564703E-2</v>
      </c>
      <c r="AN81" s="76">
        <v>0.614316683447234</v>
      </c>
      <c r="AO81" s="75">
        <v>0</v>
      </c>
      <c r="AP81" s="75">
        <v>0</v>
      </c>
    </row>
    <row r="82" spans="1:42" ht="12.75" x14ac:dyDescent="0.2">
      <c r="A82" s="74">
        <v>10062207</v>
      </c>
      <c r="B82" s="75">
        <v>234.809568223273</v>
      </c>
      <c r="C82" s="76">
        <v>5.1308336339316503</v>
      </c>
      <c r="D82" s="75">
        <v>24032.322443900401</v>
      </c>
      <c r="E82" s="75">
        <v>13675.590162234599</v>
      </c>
      <c r="F82" s="75">
        <v>4530.7458791385798</v>
      </c>
      <c r="G82" s="75">
        <v>301.807368312157</v>
      </c>
      <c r="H82" s="75">
        <v>667.05490395706101</v>
      </c>
      <c r="I82" s="77">
        <v>0.15098203496374701</v>
      </c>
      <c r="J82" s="75">
        <v>217.91601437556801</v>
      </c>
      <c r="K82" s="76">
        <v>0.36958875741651698</v>
      </c>
      <c r="L82" s="76">
        <v>1.9346711352647601</v>
      </c>
      <c r="M82" s="75">
        <v>1742.7969809727799</v>
      </c>
      <c r="N82" s="77">
        <v>6.6167631864433002E-2</v>
      </c>
      <c r="O82" s="77">
        <v>9.3357807958925499E-3</v>
      </c>
      <c r="P82" s="76">
        <v>0.630487592847494</v>
      </c>
      <c r="Q82" s="75">
        <v>1822.3986612408</v>
      </c>
      <c r="R82" s="75">
        <v>85.216898898708095</v>
      </c>
      <c r="S82" s="75">
        <v>2.63045994411823E-2</v>
      </c>
      <c r="T82" s="75">
        <v>15.592179264773799</v>
      </c>
      <c r="U82" s="75">
        <v>9.8317751834126207E-4</v>
      </c>
      <c r="V82" s="77">
        <v>0.17100118712075199</v>
      </c>
      <c r="W82" s="77">
        <v>0.98972285736710597</v>
      </c>
      <c r="X82" s="77">
        <v>6.3836466771982306E-2</v>
      </c>
      <c r="Y82" s="77">
        <v>1.7124548918783601E-2</v>
      </c>
      <c r="Z82" s="76">
        <v>15.4373966676356</v>
      </c>
      <c r="AA82" s="77">
        <v>3.30405902410408E-2</v>
      </c>
      <c r="AB82" s="75">
        <v>2.8249088855859402E-3</v>
      </c>
      <c r="AC82" s="75">
        <v>9.0799038863769897E-4</v>
      </c>
      <c r="AD82" s="77">
        <v>0.26717010254165802</v>
      </c>
      <c r="AE82" s="77">
        <v>0.41394356881190802</v>
      </c>
      <c r="AF82" s="77">
        <v>3.0531473284043001E-2</v>
      </c>
      <c r="AG82" s="77">
        <v>6.5534654031417103E-2</v>
      </c>
      <c r="AH82" s="77">
        <v>8.4002219593142993E-3</v>
      </c>
      <c r="AI82" s="75">
        <v>0</v>
      </c>
      <c r="AJ82" s="75">
        <v>0</v>
      </c>
      <c r="AK82" s="75">
        <v>4.9700798782795501E-4</v>
      </c>
      <c r="AL82" s="77">
        <v>0.22092555200153599</v>
      </c>
      <c r="AM82" s="75">
        <v>3.3938917566872099E-3</v>
      </c>
      <c r="AN82" s="76">
        <v>0.78781211164717002</v>
      </c>
      <c r="AO82" s="75">
        <v>1.1977272010724801E-3</v>
      </c>
      <c r="AP82" s="75">
        <v>2.4673506877500502E-3</v>
      </c>
    </row>
    <row r="83" spans="1:42" ht="12.75" x14ac:dyDescent="0.2">
      <c r="A83" s="74">
        <v>10062207</v>
      </c>
      <c r="B83" s="75">
        <v>200.54247402198601</v>
      </c>
      <c r="C83" s="76">
        <v>5.1731721915339604</v>
      </c>
      <c r="D83" s="75">
        <v>23594.178158102401</v>
      </c>
      <c r="E83" s="75">
        <v>13608.769762239799</v>
      </c>
      <c r="F83" s="75">
        <v>4611.1426817896199</v>
      </c>
      <c r="G83" s="75">
        <v>298.57593947011901</v>
      </c>
      <c r="H83" s="75">
        <v>677.52991980093702</v>
      </c>
      <c r="I83" s="77">
        <v>0.17316273662364701</v>
      </c>
      <c r="J83" s="75">
        <v>215.12010699639501</v>
      </c>
      <c r="K83" s="76">
        <v>0.36716646733417702</v>
      </c>
      <c r="L83" s="76">
        <v>1.7780865630609599</v>
      </c>
      <c r="M83" s="75">
        <v>1729.11245802951</v>
      </c>
      <c r="N83" s="77">
        <v>6.3460050776802807E-2</v>
      </c>
      <c r="O83" s="75">
        <v>1.74769550168255E-3</v>
      </c>
      <c r="P83" s="76">
        <v>0.60840914467078899</v>
      </c>
      <c r="Q83" s="75">
        <v>1830.58988070547</v>
      </c>
      <c r="R83" s="75">
        <v>84.372935693377201</v>
      </c>
      <c r="S83" s="75">
        <v>2.3802200014214899E-2</v>
      </c>
      <c r="T83" s="75">
        <v>14.4305952601598</v>
      </c>
      <c r="U83" s="75">
        <v>0</v>
      </c>
      <c r="V83" s="77">
        <v>0.164717122581689</v>
      </c>
      <c r="W83" s="76">
        <v>1.0014499345011101</v>
      </c>
      <c r="X83" s="77">
        <v>6.6350073972491902E-2</v>
      </c>
      <c r="Y83" s="77">
        <v>1.72831157284539E-2</v>
      </c>
      <c r="Z83" s="76">
        <v>15.454960203256899</v>
      </c>
      <c r="AA83" s="75">
        <v>0</v>
      </c>
      <c r="AB83" s="75">
        <v>5.9197092330211102E-4</v>
      </c>
      <c r="AC83" s="75">
        <v>1.7102369880814101E-5</v>
      </c>
      <c r="AD83" s="77">
        <v>0.25054264237205198</v>
      </c>
      <c r="AE83" s="77">
        <v>0.40431002731425802</v>
      </c>
      <c r="AF83" s="77">
        <v>3.3718122188733601E-2</v>
      </c>
      <c r="AG83" s="77">
        <v>4.7129319941588602E-2</v>
      </c>
      <c r="AH83" s="77">
        <v>1.15928606884721E-2</v>
      </c>
      <c r="AI83" s="75">
        <v>1.6446332899201499E-5</v>
      </c>
      <c r="AJ83" s="75">
        <v>0</v>
      </c>
      <c r="AK83" s="75">
        <v>0</v>
      </c>
      <c r="AL83" s="77">
        <v>0.204966549298117</v>
      </c>
      <c r="AM83" s="75">
        <v>0</v>
      </c>
      <c r="AN83" s="76">
        <v>0.63242240547056106</v>
      </c>
      <c r="AO83" s="75">
        <v>0</v>
      </c>
      <c r="AP83" s="75">
        <v>0</v>
      </c>
    </row>
    <row r="84" spans="1:42" ht="12.75" x14ac:dyDescent="0.2">
      <c r="A84" s="74">
        <v>10062207</v>
      </c>
      <c r="B84" s="75">
        <v>202.38409472604599</v>
      </c>
      <c r="C84" s="76">
        <v>4.6663178386031099</v>
      </c>
      <c r="D84" s="75">
        <v>24501.156784746399</v>
      </c>
      <c r="E84" s="75">
        <v>14084.096884570399</v>
      </c>
      <c r="F84" s="75">
        <v>4676.5444389183003</v>
      </c>
      <c r="G84" s="75">
        <v>304.25442580050498</v>
      </c>
      <c r="H84" s="75">
        <v>690.78114249500197</v>
      </c>
      <c r="I84" s="77">
        <v>0.16291993170139199</v>
      </c>
      <c r="J84" s="75">
        <v>212.847283938754</v>
      </c>
      <c r="K84" s="76">
        <v>0.37262167756683201</v>
      </c>
      <c r="L84" s="76">
        <v>1.7235302632082301</v>
      </c>
      <c r="M84" s="75">
        <v>1719.1768183449501</v>
      </c>
      <c r="N84" s="77">
        <v>6.0652423033400203E-2</v>
      </c>
      <c r="O84" s="75">
        <v>0</v>
      </c>
      <c r="P84" s="76">
        <v>0.68370119067881996</v>
      </c>
      <c r="Q84" s="75">
        <v>1884.5632338483099</v>
      </c>
      <c r="R84" s="75">
        <v>77.553654714033399</v>
      </c>
      <c r="S84" s="75">
        <v>2.2497715394071999E-2</v>
      </c>
      <c r="T84" s="75">
        <v>13.2908388452105</v>
      </c>
      <c r="U84" s="75">
        <v>2.28995234629771E-4</v>
      </c>
      <c r="V84" s="77">
        <v>0.162425906290979</v>
      </c>
      <c r="W84" s="77">
        <v>0.99391254253897598</v>
      </c>
      <c r="X84" s="77">
        <v>5.7659874387425598E-2</v>
      </c>
      <c r="Y84" s="77">
        <v>1.05781537227474E-2</v>
      </c>
      <c r="Z84" s="76">
        <v>15.4843650741281</v>
      </c>
      <c r="AA84" s="77">
        <v>5.4377201882883997E-3</v>
      </c>
      <c r="AB84" s="75">
        <v>0</v>
      </c>
      <c r="AC84" s="75">
        <v>4.4767510107646602E-4</v>
      </c>
      <c r="AD84" s="77">
        <v>0.264946466741525</v>
      </c>
      <c r="AE84" s="77">
        <v>0.41020076460717497</v>
      </c>
      <c r="AF84" s="77">
        <v>3.2171718470775601E-2</v>
      </c>
      <c r="AG84" s="77">
        <v>4.2385098155503897E-2</v>
      </c>
      <c r="AH84" s="77">
        <v>4.9140129398692499E-3</v>
      </c>
      <c r="AI84" s="75">
        <v>6.6982916015547797E-6</v>
      </c>
      <c r="AJ84" s="75">
        <v>5.5167641732228303E-4</v>
      </c>
      <c r="AK84" s="75">
        <v>4.0125747189081603E-5</v>
      </c>
      <c r="AL84" s="77">
        <v>0.18204034947758599</v>
      </c>
      <c r="AM84" s="75">
        <v>2.1616922326005299E-5</v>
      </c>
      <c r="AN84" s="76">
        <v>0.62352005459789395</v>
      </c>
      <c r="AO84" s="75">
        <v>2.1539246544105699E-4</v>
      </c>
      <c r="AP84" s="75">
        <v>1.68459003293904E-4</v>
      </c>
    </row>
    <row r="85" spans="1:42" ht="12.75" x14ac:dyDescent="0.2">
      <c r="A85" s="74">
        <v>10062207</v>
      </c>
      <c r="B85" s="75">
        <v>205.84929914179</v>
      </c>
      <c r="C85" s="76">
        <v>5.2935227584893996</v>
      </c>
      <c r="D85" s="75">
        <v>24212.040561964001</v>
      </c>
      <c r="E85" s="75">
        <v>13819.6759621662</v>
      </c>
      <c r="F85" s="75">
        <v>4660.6557983160601</v>
      </c>
      <c r="G85" s="75">
        <v>309.30315526845601</v>
      </c>
      <c r="H85" s="75">
        <v>655.88351434482604</v>
      </c>
      <c r="I85" s="77">
        <v>0.16911000788466701</v>
      </c>
      <c r="J85" s="75">
        <v>216.15538268234499</v>
      </c>
      <c r="K85" s="76">
        <v>0.37318195742888899</v>
      </c>
      <c r="L85" s="76">
        <v>1.9684104308052699</v>
      </c>
      <c r="M85" s="75">
        <v>1751.39462103562</v>
      </c>
      <c r="N85" s="77">
        <v>6.0571689054219897E-2</v>
      </c>
      <c r="O85" s="75">
        <v>2.4308012657945702E-3</v>
      </c>
      <c r="P85" s="76">
        <v>0.65197760690360396</v>
      </c>
      <c r="Q85" s="75">
        <v>1853.4527670765001</v>
      </c>
      <c r="R85" s="75">
        <v>84.0662512314167</v>
      </c>
      <c r="S85" s="75">
        <v>2.8612940522590901E-2</v>
      </c>
      <c r="T85" s="75">
        <v>15.399627955011701</v>
      </c>
      <c r="U85" s="75">
        <v>7.3934830232457301E-5</v>
      </c>
      <c r="V85" s="77">
        <v>0.16163943840873701</v>
      </c>
      <c r="W85" s="77">
        <v>1.02026294872372</v>
      </c>
      <c r="X85" s="77">
        <v>6.1233624536617397E-2</v>
      </c>
      <c r="Y85" s="77">
        <v>6.2186258147408201E-3</v>
      </c>
      <c r="Z85" s="76">
        <v>15.596363301687401</v>
      </c>
      <c r="AA85" s="77">
        <v>0</v>
      </c>
      <c r="AB85" s="75">
        <v>4.4961870898440103E-3</v>
      </c>
      <c r="AC85" s="75">
        <v>0</v>
      </c>
      <c r="AD85" s="77">
        <v>0.26362871463571702</v>
      </c>
      <c r="AE85" s="77">
        <v>0.41550486802769998</v>
      </c>
      <c r="AF85" s="77">
        <v>3.4398960361146397E-2</v>
      </c>
      <c r="AG85" s="77">
        <v>5.56760400089805E-2</v>
      </c>
      <c r="AH85" s="77">
        <v>7.6133581353803603E-3</v>
      </c>
      <c r="AI85" s="75">
        <v>0</v>
      </c>
      <c r="AJ85" s="75">
        <v>0</v>
      </c>
      <c r="AK85" s="75">
        <v>0</v>
      </c>
      <c r="AL85" s="77">
        <v>0.199481030374905</v>
      </c>
      <c r="AM85" s="75">
        <v>0</v>
      </c>
      <c r="AN85" s="76">
        <v>0.61738530394180002</v>
      </c>
      <c r="AO85" s="75">
        <v>0</v>
      </c>
      <c r="AP85" s="75">
        <v>0</v>
      </c>
    </row>
    <row r="86" spans="1:42" ht="12.75" x14ac:dyDescent="0.2">
      <c r="A86" s="74">
        <v>10062207</v>
      </c>
      <c r="B86" s="75">
        <v>212.588160793496</v>
      </c>
      <c r="C86" s="76">
        <v>5.2213391325453298</v>
      </c>
      <c r="D86" s="75">
        <v>24463.656685911301</v>
      </c>
      <c r="E86" s="75">
        <v>13629.9990132561</v>
      </c>
      <c r="F86" s="75">
        <v>4671.8294450052699</v>
      </c>
      <c r="G86" s="75">
        <v>301.170495172931</v>
      </c>
      <c r="H86" s="75">
        <v>672.33994806328894</v>
      </c>
      <c r="I86" s="77">
        <v>0.170682339964492</v>
      </c>
      <c r="J86" s="75">
        <v>212.396540754565</v>
      </c>
      <c r="K86" s="76">
        <v>0.36228066329250502</v>
      </c>
      <c r="L86" s="76">
        <v>1.86111751383256</v>
      </c>
      <c r="M86" s="75">
        <v>1730.0135031672701</v>
      </c>
      <c r="N86" s="77">
        <v>6.62306733937469E-2</v>
      </c>
      <c r="O86" s="77">
        <v>6.0302758685712599E-3</v>
      </c>
      <c r="P86" s="76">
        <v>0.61573501426769495</v>
      </c>
      <c r="Q86" s="75">
        <v>1797.06757462259</v>
      </c>
      <c r="R86" s="75">
        <v>82.671786518949006</v>
      </c>
      <c r="S86" s="75">
        <v>2.1153032689011302E-2</v>
      </c>
      <c r="T86" s="75">
        <v>14.4846812866794</v>
      </c>
      <c r="U86" s="75">
        <v>8.0480676636344095E-4</v>
      </c>
      <c r="V86" s="77">
        <v>0.173251150214566</v>
      </c>
      <c r="W86" s="77">
        <v>1.02612270902447</v>
      </c>
      <c r="X86" s="77">
        <v>6.8426713527168295E-2</v>
      </c>
      <c r="Y86" s="77">
        <v>6.8364626684931902E-3</v>
      </c>
      <c r="Z86" s="76">
        <v>15.442387076603101</v>
      </c>
      <c r="AA86" s="77">
        <v>6.4883417958463294E-2</v>
      </c>
      <c r="AB86" s="75">
        <v>0</v>
      </c>
      <c r="AC86" s="75">
        <v>1.03418673553754E-4</v>
      </c>
      <c r="AD86" s="77">
        <v>0.27056902802315302</v>
      </c>
      <c r="AE86" s="77">
        <v>0.41160030413447302</v>
      </c>
      <c r="AF86" s="77">
        <v>3.0767254511526801E-2</v>
      </c>
      <c r="AG86" s="77">
        <v>3.9852048715908799E-2</v>
      </c>
      <c r="AH86" s="77">
        <v>7.3211518808145703E-3</v>
      </c>
      <c r="AI86" s="75">
        <v>1.7294951555638999E-4</v>
      </c>
      <c r="AJ86" s="75">
        <v>0</v>
      </c>
      <c r="AK86" s="75">
        <v>1.7172857942461501E-4</v>
      </c>
      <c r="AL86" s="77">
        <v>0.19540077006710899</v>
      </c>
      <c r="AM86" s="75">
        <v>1.47034385884636E-4</v>
      </c>
      <c r="AN86" s="76">
        <v>0.62848208335107503</v>
      </c>
      <c r="AO86" s="75">
        <v>1.8759486064768801E-4</v>
      </c>
      <c r="AP86" s="75">
        <v>3.08496606631573E-3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Table SM1</vt:lpstr>
      <vt:lpstr>Table SM2</vt:lpstr>
      <vt:lpstr>Table SM3</vt:lpstr>
      <vt:lpstr>Table SM4</vt:lpstr>
      <vt:lpstr>Table SM5</vt:lpstr>
      <vt:lpstr>Table SM6</vt:lpstr>
      <vt:lpstr>Table SM7</vt:lpstr>
      <vt:lpstr>Table SM8</vt:lpstr>
    </vt:vector>
  </TitlesOfParts>
  <Company>UiO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Axel Bernd Müller</dc:creator>
  <cp:lastModifiedBy>Axel Bernd Müller</cp:lastModifiedBy>
  <dcterms:created xsi:type="dcterms:W3CDTF">2024-12-11T18:34:03Z</dcterms:created>
  <dcterms:modified xsi:type="dcterms:W3CDTF">2025-04-28T11:25:59Z</dcterms:modified>
</cp:coreProperties>
</file>