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hughes\Desktop\decavanadate Bonding\Submision Can. Mineral\Revision\"/>
    </mc:Choice>
  </mc:AlternateContent>
  <xr:revisionPtr revIDLastSave="0" documentId="13_ncr:1_{F701CBB8-5C99-46DC-91CD-D09293CD7390}" xr6:coauthVersionLast="36" xr6:coauthVersionMax="36" xr10:uidLastSave="{00000000-0000-0000-0000-000000000000}"/>
  <bookViews>
    <workbookView xWindow="0" yWindow="0" windowWidth="19200" windowHeight="6930" tabRatio="709" activeTab="1" xr2:uid="{E9AE1B6F-1B20-4980-87B8-6E9B8724A576}"/>
  </bookViews>
  <sheets>
    <sheet name="Overview" sheetId="9" r:id="rId1"/>
    <sheet name="Appendix 1" sheetId="7" r:id="rId2"/>
    <sheet name="_xltb_storage_" sheetId="8" state="very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224" i="7" l="1"/>
  <c r="CA224" i="7"/>
  <c r="BZ224" i="7"/>
  <c r="BY224" i="7"/>
  <c r="BX224" i="7"/>
  <c r="BW224" i="7"/>
  <c r="CB223" i="7"/>
  <c r="CA223" i="7"/>
  <c r="BZ223" i="7"/>
  <c r="BY223" i="7"/>
  <c r="BX223" i="7"/>
  <c r="BW223" i="7"/>
  <c r="CB222" i="7"/>
  <c r="CA222" i="7"/>
  <c r="BZ222" i="7"/>
  <c r="BY222" i="7"/>
  <c r="BX222" i="7"/>
  <c r="BW222" i="7"/>
  <c r="CB221" i="7"/>
  <c r="CA221" i="7"/>
  <c r="BZ221" i="7"/>
  <c r="BY221" i="7"/>
  <c r="BX221" i="7"/>
  <c r="BW221" i="7"/>
  <c r="CB220" i="7"/>
  <c r="CA220" i="7"/>
  <c r="BZ220" i="7"/>
  <c r="BY220" i="7"/>
  <c r="BX220" i="7"/>
  <c r="BW220" i="7"/>
  <c r="CB219" i="7"/>
  <c r="CA219" i="7"/>
  <c r="BZ219" i="7"/>
  <c r="BY219" i="7"/>
  <c r="BX219" i="7"/>
  <c r="BW219" i="7"/>
  <c r="CB218" i="7"/>
  <c r="CA218" i="7"/>
  <c r="BZ218" i="7"/>
  <c r="BY218" i="7"/>
  <c r="BX218" i="7"/>
  <c r="BW218" i="7"/>
  <c r="CB217" i="7"/>
  <c r="CA217" i="7"/>
  <c r="BZ217" i="7"/>
  <c r="BY217" i="7"/>
  <c r="BX217" i="7"/>
  <c r="BW217" i="7"/>
  <c r="CB216" i="7"/>
  <c r="CA216" i="7"/>
  <c r="BZ216" i="7"/>
  <c r="BY216" i="7"/>
  <c r="BX216" i="7"/>
  <c r="BW216" i="7"/>
  <c r="CB215" i="7"/>
  <c r="CA215" i="7"/>
  <c r="BZ215" i="7"/>
  <c r="BY215" i="7"/>
  <c r="BX215" i="7"/>
  <c r="BW215" i="7"/>
  <c r="CB209" i="7"/>
  <c r="CA209" i="7"/>
  <c r="BZ209" i="7"/>
  <c r="BY209" i="7"/>
  <c r="BX209" i="7"/>
  <c r="BW209" i="7"/>
  <c r="CB208" i="7"/>
  <c r="CA208" i="7"/>
  <c r="BZ208" i="7"/>
  <c r="BY208" i="7"/>
  <c r="BX208" i="7"/>
  <c r="BW208" i="7"/>
  <c r="CB207" i="7"/>
  <c r="CA207" i="7"/>
  <c r="BZ207" i="7"/>
  <c r="BY207" i="7"/>
  <c r="BX207" i="7"/>
  <c r="BW207" i="7"/>
  <c r="CB206" i="7"/>
  <c r="CA206" i="7"/>
  <c r="BZ206" i="7"/>
  <c r="BY206" i="7"/>
  <c r="BX206" i="7"/>
  <c r="BW206" i="7"/>
  <c r="CB205" i="7"/>
  <c r="CA205" i="7"/>
  <c r="BZ205" i="7"/>
  <c r="BY205" i="7"/>
  <c r="BX205" i="7"/>
  <c r="BW205" i="7"/>
  <c r="CB204" i="7"/>
  <c r="CA204" i="7"/>
  <c r="BZ204" i="7"/>
  <c r="BY204" i="7"/>
  <c r="BX204" i="7"/>
  <c r="BW204" i="7"/>
  <c r="CB203" i="7"/>
  <c r="CA203" i="7"/>
  <c r="BZ203" i="7"/>
  <c r="BY203" i="7"/>
  <c r="BX203" i="7"/>
  <c r="BW203" i="7"/>
  <c r="CB202" i="7"/>
  <c r="CA202" i="7"/>
  <c r="BZ202" i="7"/>
  <c r="BY202" i="7"/>
  <c r="BX202" i="7"/>
  <c r="BW202" i="7"/>
  <c r="CB201" i="7"/>
  <c r="CA201" i="7"/>
  <c r="BZ201" i="7"/>
  <c r="BY201" i="7"/>
  <c r="BX201" i="7"/>
  <c r="BW201" i="7"/>
  <c r="CB200" i="7"/>
  <c r="CA200" i="7"/>
  <c r="BZ200" i="7"/>
  <c r="BY200" i="7"/>
  <c r="BX200" i="7"/>
  <c r="BW200" i="7"/>
  <c r="CB197" i="7"/>
  <c r="CA197" i="7"/>
  <c r="BZ197" i="7"/>
  <c r="BY197" i="7"/>
  <c r="BX197" i="7"/>
  <c r="BW197" i="7"/>
  <c r="CB196" i="7"/>
  <c r="CA196" i="7"/>
  <c r="BZ196" i="7"/>
  <c r="BY196" i="7"/>
  <c r="BX196" i="7"/>
  <c r="BW196" i="7"/>
  <c r="CB195" i="7"/>
  <c r="CA195" i="7"/>
  <c r="BZ195" i="7"/>
  <c r="BY195" i="7"/>
  <c r="BX195" i="7"/>
  <c r="BW195" i="7"/>
  <c r="CB194" i="7"/>
  <c r="CA194" i="7"/>
  <c r="BZ194" i="7"/>
  <c r="BY194" i="7"/>
  <c r="BX194" i="7"/>
  <c r="BW194" i="7"/>
  <c r="CB193" i="7"/>
  <c r="CA193" i="7"/>
  <c r="BZ193" i="7"/>
  <c r="BY193" i="7"/>
  <c r="BX193" i="7"/>
  <c r="BW193" i="7"/>
  <c r="CB192" i="7"/>
  <c r="CA192" i="7"/>
  <c r="BZ192" i="7"/>
  <c r="BY192" i="7"/>
  <c r="BX192" i="7"/>
  <c r="BW192" i="7"/>
  <c r="CB191" i="7"/>
  <c r="CA191" i="7"/>
  <c r="BZ191" i="7"/>
  <c r="BY191" i="7"/>
  <c r="BX191" i="7"/>
  <c r="BW191" i="7"/>
  <c r="CB190" i="7"/>
  <c r="CA190" i="7"/>
  <c r="BZ190" i="7"/>
  <c r="BY190" i="7"/>
  <c r="BX190" i="7"/>
  <c r="BW190" i="7"/>
  <c r="CB189" i="7"/>
  <c r="CA189" i="7"/>
  <c r="BZ189" i="7"/>
  <c r="BY189" i="7"/>
  <c r="BX189" i="7"/>
  <c r="BW189" i="7"/>
  <c r="CB188" i="7"/>
  <c r="CA188" i="7"/>
  <c r="BZ188" i="7"/>
  <c r="BY188" i="7"/>
  <c r="BX188" i="7"/>
  <c r="BW188" i="7"/>
  <c r="CB185" i="7"/>
  <c r="CA185" i="7"/>
  <c r="BZ185" i="7"/>
  <c r="BY185" i="7"/>
  <c r="BX185" i="7"/>
  <c r="BW185" i="7"/>
  <c r="CB184" i="7"/>
  <c r="CA184" i="7"/>
  <c r="BZ184" i="7"/>
  <c r="BY184" i="7"/>
  <c r="BX184" i="7"/>
  <c r="BW184" i="7"/>
  <c r="CB183" i="7"/>
  <c r="CA183" i="7"/>
  <c r="BZ183" i="7"/>
  <c r="BY183" i="7"/>
  <c r="BX183" i="7"/>
  <c r="BW183" i="7"/>
  <c r="CB182" i="7"/>
  <c r="CA182" i="7"/>
  <c r="BZ182" i="7"/>
  <c r="BY182" i="7"/>
  <c r="BX182" i="7"/>
  <c r="BW182" i="7"/>
  <c r="CB181" i="7"/>
  <c r="CA181" i="7"/>
  <c r="BZ181" i="7"/>
  <c r="BY181" i="7"/>
  <c r="BX181" i="7"/>
  <c r="BW181" i="7"/>
  <c r="CB180" i="7"/>
  <c r="CA180" i="7"/>
  <c r="BZ180" i="7"/>
  <c r="BY180" i="7"/>
  <c r="BX180" i="7"/>
  <c r="BW180" i="7"/>
  <c r="CB179" i="7"/>
  <c r="CA179" i="7"/>
  <c r="BZ179" i="7"/>
  <c r="BY179" i="7"/>
  <c r="BX179" i="7"/>
  <c r="BW179" i="7"/>
  <c r="CB178" i="7"/>
  <c r="CA178" i="7"/>
  <c r="BZ178" i="7"/>
  <c r="BY178" i="7"/>
  <c r="BX178" i="7"/>
  <c r="BW178" i="7"/>
  <c r="CB177" i="7"/>
  <c r="CA177" i="7"/>
  <c r="BZ177" i="7"/>
  <c r="BY177" i="7"/>
  <c r="BX177" i="7"/>
  <c r="BW177" i="7"/>
  <c r="CB176" i="7"/>
  <c r="CA176" i="7"/>
  <c r="BZ176" i="7"/>
  <c r="BY176" i="7"/>
  <c r="BX176" i="7"/>
  <c r="BW176" i="7"/>
  <c r="CB170" i="7"/>
  <c r="CA170" i="7"/>
  <c r="BZ170" i="7"/>
  <c r="BY170" i="7"/>
  <c r="BX170" i="7"/>
  <c r="BW170" i="7"/>
  <c r="CB169" i="7"/>
  <c r="CA169" i="7"/>
  <c r="BZ169" i="7"/>
  <c r="BY169" i="7"/>
  <c r="BX169" i="7"/>
  <c r="BW169" i="7"/>
  <c r="CB168" i="7"/>
  <c r="CA168" i="7"/>
  <c r="BZ168" i="7"/>
  <c r="BY168" i="7"/>
  <c r="BX168" i="7"/>
  <c r="BW168" i="7"/>
  <c r="CB167" i="7"/>
  <c r="CA167" i="7"/>
  <c r="BZ167" i="7"/>
  <c r="BY167" i="7"/>
  <c r="BX167" i="7"/>
  <c r="BW167" i="7"/>
  <c r="CB166" i="7"/>
  <c r="CA166" i="7"/>
  <c r="BZ166" i="7"/>
  <c r="BY166" i="7"/>
  <c r="BX166" i="7"/>
  <c r="BW166" i="7"/>
  <c r="CB165" i="7"/>
  <c r="CA165" i="7"/>
  <c r="BZ165" i="7"/>
  <c r="BY165" i="7"/>
  <c r="BX165" i="7"/>
  <c r="BW165" i="7"/>
  <c r="CB164" i="7"/>
  <c r="CA164" i="7"/>
  <c r="BZ164" i="7"/>
  <c r="BY164" i="7"/>
  <c r="BX164" i="7"/>
  <c r="BW164" i="7"/>
  <c r="CB163" i="7"/>
  <c r="CA163" i="7"/>
  <c r="BZ163" i="7"/>
  <c r="BY163" i="7"/>
  <c r="BX163" i="7"/>
  <c r="BW163" i="7"/>
  <c r="CB162" i="7"/>
  <c r="CA162" i="7"/>
  <c r="BZ162" i="7"/>
  <c r="BY162" i="7"/>
  <c r="BX162" i="7"/>
  <c r="BW162" i="7"/>
  <c r="CB161" i="7"/>
  <c r="CA161" i="7"/>
  <c r="BZ161" i="7"/>
  <c r="BY161" i="7"/>
  <c r="BX161" i="7"/>
  <c r="BW161" i="7"/>
  <c r="CB158" i="7"/>
  <c r="CA158" i="7"/>
  <c r="BZ158" i="7"/>
  <c r="BY158" i="7"/>
  <c r="BX158" i="7"/>
  <c r="BW158" i="7"/>
  <c r="CB157" i="7"/>
  <c r="CA157" i="7"/>
  <c r="BZ157" i="7"/>
  <c r="BY157" i="7"/>
  <c r="BX157" i="7"/>
  <c r="BW157" i="7"/>
  <c r="CB156" i="7"/>
  <c r="CA156" i="7"/>
  <c r="BZ156" i="7"/>
  <c r="BY156" i="7"/>
  <c r="BX156" i="7"/>
  <c r="BW156" i="7"/>
  <c r="CB155" i="7"/>
  <c r="CA155" i="7"/>
  <c r="BZ155" i="7"/>
  <c r="BY155" i="7"/>
  <c r="BX155" i="7"/>
  <c r="BW155" i="7"/>
  <c r="CB154" i="7"/>
  <c r="CA154" i="7"/>
  <c r="BZ154" i="7"/>
  <c r="BY154" i="7"/>
  <c r="BX154" i="7"/>
  <c r="BW154" i="7"/>
  <c r="CB153" i="7"/>
  <c r="CA153" i="7"/>
  <c r="BZ153" i="7"/>
  <c r="BY153" i="7"/>
  <c r="BX153" i="7"/>
  <c r="BW153" i="7"/>
  <c r="CB152" i="7"/>
  <c r="CA152" i="7"/>
  <c r="BZ152" i="7"/>
  <c r="BY152" i="7"/>
  <c r="BX152" i="7"/>
  <c r="BW152" i="7"/>
  <c r="CB151" i="7"/>
  <c r="CA151" i="7"/>
  <c r="BZ151" i="7"/>
  <c r="BY151" i="7"/>
  <c r="BX151" i="7"/>
  <c r="BW151" i="7"/>
  <c r="CB150" i="7"/>
  <c r="CA150" i="7"/>
  <c r="BZ150" i="7"/>
  <c r="BY150" i="7"/>
  <c r="BX150" i="7"/>
  <c r="BW150" i="7"/>
  <c r="CB149" i="7"/>
  <c r="CA149" i="7"/>
  <c r="BZ149" i="7"/>
  <c r="BY149" i="7"/>
  <c r="BX149" i="7"/>
  <c r="BW149" i="7"/>
  <c r="CB146" i="7"/>
  <c r="CA146" i="7"/>
  <c r="BZ146" i="7"/>
  <c r="BY146" i="7"/>
  <c r="BX146" i="7"/>
  <c r="BW146" i="7"/>
  <c r="CB145" i="7"/>
  <c r="CA145" i="7"/>
  <c r="BZ145" i="7"/>
  <c r="BY145" i="7"/>
  <c r="BX145" i="7"/>
  <c r="BW145" i="7"/>
  <c r="CB144" i="7"/>
  <c r="CA144" i="7"/>
  <c r="BZ144" i="7"/>
  <c r="BY144" i="7"/>
  <c r="BX144" i="7"/>
  <c r="BW144" i="7"/>
  <c r="CB143" i="7"/>
  <c r="CA143" i="7"/>
  <c r="BZ143" i="7"/>
  <c r="BY143" i="7"/>
  <c r="BX143" i="7"/>
  <c r="BW143" i="7"/>
  <c r="CB142" i="7"/>
  <c r="CA142" i="7"/>
  <c r="BZ142" i="7"/>
  <c r="BY142" i="7"/>
  <c r="BX142" i="7"/>
  <c r="BW142" i="7"/>
  <c r="CB141" i="7"/>
  <c r="CA141" i="7"/>
  <c r="BZ141" i="7"/>
  <c r="BY141" i="7"/>
  <c r="BX141" i="7"/>
  <c r="BW141" i="7"/>
  <c r="CB140" i="7"/>
  <c r="CA140" i="7"/>
  <c r="BZ140" i="7"/>
  <c r="BY140" i="7"/>
  <c r="BX140" i="7"/>
  <c r="BW140" i="7"/>
  <c r="CB139" i="7"/>
  <c r="CA139" i="7"/>
  <c r="BZ139" i="7"/>
  <c r="BY139" i="7"/>
  <c r="BX139" i="7"/>
  <c r="BW139" i="7"/>
  <c r="CB138" i="7"/>
  <c r="CA138" i="7"/>
  <c r="BZ138" i="7"/>
  <c r="BY138" i="7"/>
  <c r="BX138" i="7"/>
  <c r="BW138" i="7"/>
  <c r="CB137" i="7"/>
  <c r="CA137" i="7"/>
  <c r="BZ137" i="7"/>
  <c r="BY137" i="7"/>
  <c r="BX137" i="7"/>
  <c r="BW137" i="7"/>
  <c r="CB134" i="7"/>
  <c r="CA134" i="7"/>
  <c r="BZ134" i="7"/>
  <c r="BY134" i="7"/>
  <c r="BX134" i="7"/>
  <c r="BW134" i="7"/>
  <c r="CB133" i="7"/>
  <c r="CA133" i="7"/>
  <c r="BZ133" i="7"/>
  <c r="BY133" i="7"/>
  <c r="BX133" i="7"/>
  <c r="BW133" i="7"/>
  <c r="CB132" i="7"/>
  <c r="CA132" i="7"/>
  <c r="BZ132" i="7"/>
  <c r="BY132" i="7"/>
  <c r="BX132" i="7"/>
  <c r="BW132" i="7"/>
  <c r="CB131" i="7"/>
  <c r="CA131" i="7"/>
  <c r="BZ131" i="7"/>
  <c r="BY131" i="7"/>
  <c r="BX131" i="7"/>
  <c r="BW131" i="7"/>
  <c r="CB130" i="7"/>
  <c r="CA130" i="7"/>
  <c r="BZ130" i="7"/>
  <c r="BY130" i="7"/>
  <c r="BX130" i="7"/>
  <c r="BW130" i="7"/>
  <c r="CB129" i="7"/>
  <c r="CA129" i="7"/>
  <c r="BZ129" i="7"/>
  <c r="BY129" i="7"/>
  <c r="BX129" i="7"/>
  <c r="BW129" i="7"/>
  <c r="CB128" i="7"/>
  <c r="CA128" i="7"/>
  <c r="BZ128" i="7"/>
  <c r="BY128" i="7"/>
  <c r="BX128" i="7"/>
  <c r="BW128" i="7"/>
  <c r="CB127" i="7"/>
  <c r="CA127" i="7"/>
  <c r="BZ127" i="7"/>
  <c r="BY127" i="7"/>
  <c r="BX127" i="7"/>
  <c r="BW127" i="7"/>
  <c r="CB126" i="7"/>
  <c r="CA126" i="7"/>
  <c r="BZ126" i="7"/>
  <c r="BY126" i="7"/>
  <c r="BX126" i="7"/>
  <c r="BW126" i="7"/>
  <c r="CB125" i="7"/>
  <c r="CA125" i="7"/>
  <c r="BZ125" i="7"/>
  <c r="BY125" i="7"/>
  <c r="BX125" i="7"/>
  <c r="BW125" i="7"/>
  <c r="CB122" i="7"/>
  <c r="CA122" i="7"/>
  <c r="BZ122" i="7"/>
  <c r="BY122" i="7"/>
  <c r="BX122" i="7"/>
  <c r="BW122" i="7"/>
  <c r="CB121" i="7"/>
  <c r="CA121" i="7"/>
  <c r="BZ121" i="7"/>
  <c r="BY121" i="7"/>
  <c r="BX121" i="7"/>
  <c r="BW121" i="7"/>
  <c r="CB120" i="7"/>
  <c r="CA120" i="7"/>
  <c r="BZ120" i="7"/>
  <c r="BY120" i="7"/>
  <c r="BX120" i="7"/>
  <c r="BW120" i="7"/>
  <c r="CB119" i="7"/>
  <c r="CA119" i="7"/>
  <c r="BZ119" i="7"/>
  <c r="BY119" i="7"/>
  <c r="BX119" i="7"/>
  <c r="BW119" i="7"/>
  <c r="CB118" i="7"/>
  <c r="CA118" i="7"/>
  <c r="BZ118" i="7"/>
  <c r="BY118" i="7"/>
  <c r="BX118" i="7"/>
  <c r="BW118" i="7"/>
  <c r="CB117" i="7"/>
  <c r="CA117" i="7"/>
  <c r="BZ117" i="7"/>
  <c r="BY117" i="7"/>
  <c r="BX117" i="7"/>
  <c r="BW117" i="7"/>
  <c r="CB116" i="7"/>
  <c r="CA116" i="7"/>
  <c r="BZ116" i="7"/>
  <c r="BY116" i="7"/>
  <c r="BX116" i="7"/>
  <c r="BW116" i="7"/>
  <c r="CB115" i="7"/>
  <c r="CA115" i="7"/>
  <c r="BZ115" i="7"/>
  <c r="BY115" i="7"/>
  <c r="BX115" i="7"/>
  <c r="BW115" i="7"/>
  <c r="CB114" i="7"/>
  <c r="CA114" i="7"/>
  <c r="BZ114" i="7"/>
  <c r="BY114" i="7"/>
  <c r="BX114" i="7"/>
  <c r="BW114" i="7"/>
  <c r="CB113" i="7"/>
  <c r="CA113" i="7"/>
  <c r="BZ113" i="7"/>
  <c r="BY113" i="7"/>
  <c r="BX113" i="7"/>
  <c r="BW113" i="7"/>
  <c r="CB110" i="7"/>
  <c r="CA110" i="7"/>
  <c r="BZ110" i="7"/>
  <c r="BY110" i="7"/>
  <c r="BX110" i="7"/>
  <c r="BW110" i="7"/>
  <c r="CB109" i="7"/>
  <c r="CA109" i="7"/>
  <c r="BZ109" i="7"/>
  <c r="BY109" i="7"/>
  <c r="BX109" i="7"/>
  <c r="BW109" i="7"/>
  <c r="CB108" i="7"/>
  <c r="CA108" i="7"/>
  <c r="BZ108" i="7"/>
  <c r="BY108" i="7"/>
  <c r="BX108" i="7"/>
  <c r="BW108" i="7"/>
  <c r="CB107" i="7"/>
  <c r="CA107" i="7"/>
  <c r="BZ107" i="7"/>
  <c r="BY107" i="7"/>
  <c r="BX107" i="7"/>
  <c r="BW107" i="7"/>
  <c r="CB106" i="7"/>
  <c r="CA106" i="7"/>
  <c r="BZ106" i="7"/>
  <c r="BY106" i="7"/>
  <c r="BX106" i="7"/>
  <c r="BW106" i="7"/>
  <c r="CB105" i="7"/>
  <c r="CA105" i="7"/>
  <c r="BZ105" i="7"/>
  <c r="BY105" i="7"/>
  <c r="BX105" i="7"/>
  <c r="BW105" i="7"/>
  <c r="CB104" i="7"/>
  <c r="CA104" i="7"/>
  <c r="BZ104" i="7"/>
  <c r="BY104" i="7"/>
  <c r="BX104" i="7"/>
  <c r="BW104" i="7"/>
  <c r="CB103" i="7"/>
  <c r="CA103" i="7"/>
  <c r="BZ103" i="7"/>
  <c r="BY103" i="7"/>
  <c r="BX103" i="7"/>
  <c r="BW103" i="7"/>
  <c r="CB102" i="7"/>
  <c r="CA102" i="7"/>
  <c r="BZ102" i="7"/>
  <c r="BY102" i="7"/>
  <c r="BX102" i="7"/>
  <c r="BW102" i="7"/>
  <c r="CB101" i="7"/>
  <c r="CA101" i="7"/>
  <c r="BZ101" i="7"/>
  <c r="BY101" i="7"/>
  <c r="BX101" i="7"/>
  <c r="BW101" i="7"/>
  <c r="CB98" i="7"/>
  <c r="CA98" i="7"/>
  <c r="BZ98" i="7"/>
  <c r="BY98" i="7"/>
  <c r="BX98" i="7"/>
  <c r="BW98" i="7"/>
  <c r="CB97" i="7"/>
  <c r="CA97" i="7"/>
  <c r="BZ97" i="7"/>
  <c r="BY97" i="7"/>
  <c r="BX97" i="7"/>
  <c r="BW97" i="7"/>
  <c r="CB96" i="7"/>
  <c r="CA96" i="7"/>
  <c r="BZ96" i="7"/>
  <c r="BY96" i="7"/>
  <c r="BX96" i="7"/>
  <c r="BW96" i="7"/>
  <c r="CB95" i="7"/>
  <c r="CA95" i="7"/>
  <c r="BZ95" i="7"/>
  <c r="BY95" i="7"/>
  <c r="BX95" i="7"/>
  <c r="BW95" i="7"/>
  <c r="CB94" i="7"/>
  <c r="CA94" i="7"/>
  <c r="BZ94" i="7"/>
  <c r="BY94" i="7"/>
  <c r="BX94" i="7"/>
  <c r="BW94" i="7"/>
  <c r="CB93" i="7"/>
  <c r="CA93" i="7"/>
  <c r="BZ93" i="7"/>
  <c r="BY93" i="7"/>
  <c r="BX93" i="7"/>
  <c r="BW93" i="7"/>
  <c r="CB92" i="7"/>
  <c r="CA92" i="7"/>
  <c r="BZ92" i="7"/>
  <c r="BY92" i="7"/>
  <c r="BX92" i="7"/>
  <c r="BW92" i="7"/>
  <c r="CB91" i="7"/>
  <c r="CA91" i="7"/>
  <c r="BZ91" i="7"/>
  <c r="BY91" i="7"/>
  <c r="BX91" i="7"/>
  <c r="BW91" i="7"/>
  <c r="CB90" i="7"/>
  <c r="CA90" i="7"/>
  <c r="BZ90" i="7"/>
  <c r="BY90" i="7"/>
  <c r="BX90" i="7"/>
  <c r="BW90" i="7"/>
  <c r="CB89" i="7"/>
  <c r="CA89" i="7"/>
  <c r="BZ89" i="7"/>
  <c r="BY89" i="7"/>
  <c r="BX89" i="7"/>
  <c r="BW89" i="7"/>
  <c r="CB86" i="7"/>
  <c r="CA86" i="7"/>
  <c r="BZ86" i="7"/>
  <c r="BY86" i="7"/>
  <c r="BX86" i="7"/>
  <c r="BW86" i="7"/>
  <c r="CB85" i="7"/>
  <c r="CA85" i="7"/>
  <c r="BZ85" i="7"/>
  <c r="BY85" i="7"/>
  <c r="BX85" i="7"/>
  <c r="BW85" i="7"/>
  <c r="CB84" i="7"/>
  <c r="CA84" i="7"/>
  <c r="BZ84" i="7"/>
  <c r="BY84" i="7"/>
  <c r="BX84" i="7"/>
  <c r="BW84" i="7"/>
  <c r="CB83" i="7"/>
  <c r="CA83" i="7"/>
  <c r="BZ83" i="7"/>
  <c r="BY83" i="7"/>
  <c r="BX83" i="7"/>
  <c r="BW83" i="7"/>
  <c r="CB82" i="7"/>
  <c r="CA82" i="7"/>
  <c r="BZ82" i="7"/>
  <c r="BY82" i="7"/>
  <c r="BX82" i="7"/>
  <c r="BW82" i="7"/>
  <c r="CB81" i="7"/>
  <c r="CA81" i="7"/>
  <c r="BZ81" i="7"/>
  <c r="BY81" i="7"/>
  <c r="BX81" i="7"/>
  <c r="BW81" i="7"/>
  <c r="CB80" i="7"/>
  <c r="CA80" i="7"/>
  <c r="BZ80" i="7"/>
  <c r="BY80" i="7"/>
  <c r="BX80" i="7"/>
  <c r="BW80" i="7"/>
  <c r="CB79" i="7"/>
  <c r="CA79" i="7"/>
  <c r="BZ79" i="7"/>
  <c r="BY79" i="7"/>
  <c r="BX79" i="7"/>
  <c r="BW79" i="7"/>
  <c r="CB78" i="7"/>
  <c r="CA78" i="7"/>
  <c r="BZ78" i="7"/>
  <c r="BY78" i="7"/>
  <c r="BX78" i="7"/>
  <c r="BW78" i="7"/>
  <c r="CB77" i="7"/>
  <c r="CA77" i="7"/>
  <c r="BZ77" i="7"/>
  <c r="BY77" i="7"/>
  <c r="BX77" i="7"/>
  <c r="BW77" i="7"/>
  <c r="CB74" i="7"/>
  <c r="CA74" i="7"/>
  <c r="BZ74" i="7"/>
  <c r="BY74" i="7"/>
  <c r="BX74" i="7"/>
  <c r="BW74" i="7"/>
  <c r="CB73" i="7"/>
  <c r="CA73" i="7"/>
  <c r="BZ73" i="7"/>
  <c r="BY73" i="7"/>
  <c r="BX73" i="7"/>
  <c r="BW73" i="7"/>
  <c r="CB72" i="7"/>
  <c r="CA72" i="7"/>
  <c r="BZ72" i="7"/>
  <c r="BY72" i="7"/>
  <c r="BX72" i="7"/>
  <c r="BW72" i="7"/>
  <c r="CB71" i="7"/>
  <c r="CA71" i="7"/>
  <c r="BZ71" i="7"/>
  <c r="BY71" i="7"/>
  <c r="BX71" i="7"/>
  <c r="BW71" i="7"/>
  <c r="CB70" i="7"/>
  <c r="CA70" i="7"/>
  <c r="BZ70" i="7"/>
  <c r="BY70" i="7"/>
  <c r="BX70" i="7"/>
  <c r="BW70" i="7"/>
  <c r="CB69" i="7"/>
  <c r="CA69" i="7"/>
  <c r="BZ69" i="7"/>
  <c r="BY69" i="7"/>
  <c r="BX69" i="7"/>
  <c r="BW69" i="7"/>
  <c r="CB68" i="7"/>
  <c r="CA68" i="7"/>
  <c r="BZ68" i="7"/>
  <c r="BY68" i="7"/>
  <c r="BX68" i="7"/>
  <c r="BW68" i="7"/>
  <c r="CB67" i="7"/>
  <c r="CA67" i="7"/>
  <c r="BZ67" i="7"/>
  <c r="BY67" i="7"/>
  <c r="BX67" i="7"/>
  <c r="BW67" i="7"/>
  <c r="CB66" i="7"/>
  <c r="CA66" i="7"/>
  <c r="BZ66" i="7"/>
  <c r="BY66" i="7"/>
  <c r="BX66" i="7"/>
  <c r="BW66" i="7"/>
  <c r="CB65" i="7"/>
  <c r="CA65" i="7"/>
  <c r="BZ65" i="7"/>
  <c r="BY65" i="7"/>
  <c r="BX65" i="7"/>
  <c r="BW65" i="7"/>
  <c r="CB62" i="7"/>
  <c r="CA62" i="7"/>
  <c r="BZ62" i="7"/>
  <c r="BY62" i="7"/>
  <c r="BX62" i="7"/>
  <c r="BW62" i="7"/>
  <c r="CB61" i="7"/>
  <c r="CA61" i="7"/>
  <c r="BZ61" i="7"/>
  <c r="BY61" i="7"/>
  <c r="BX61" i="7"/>
  <c r="BW61" i="7"/>
  <c r="CB60" i="7"/>
  <c r="CA60" i="7"/>
  <c r="BZ60" i="7"/>
  <c r="BY60" i="7"/>
  <c r="BX60" i="7"/>
  <c r="BW60" i="7"/>
  <c r="CB59" i="7"/>
  <c r="CA59" i="7"/>
  <c r="BZ59" i="7"/>
  <c r="BY59" i="7"/>
  <c r="BX59" i="7"/>
  <c r="BW59" i="7"/>
  <c r="CB58" i="7"/>
  <c r="CA58" i="7"/>
  <c r="BZ58" i="7"/>
  <c r="BY58" i="7"/>
  <c r="BX58" i="7"/>
  <c r="BW58" i="7"/>
  <c r="CB57" i="7"/>
  <c r="CA57" i="7"/>
  <c r="BZ57" i="7"/>
  <c r="BY57" i="7"/>
  <c r="BX57" i="7"/>
  <c r="BW57" i="7"/>
  <c r="CB56" i="7"/>
  <c r="CA56" i="7"/>
  <c r="BZ56" i="7"/>
  <c r="BY56" i="7"/>
  <c r="BX56" i="7"/>
  <c r="BW56" i="7"/>
  <c r="CB55" i="7"/>
  <c r="CA55" i="7"/>
  <c r="BZ55" i="7"/>
  <c r="BY55" i="7"/>
  <c r="BX55" i="7"/>
  <c r="BW55" i="7"/>
  <c r="CB54" i="7"/>
  <c r="CA54" i="7"/>
  <c r="BZ54" i="7"/>
  <c r="BY54" i="7"/>
  <c r="BX54" i="7"/>
  <c r="BW54" i="7"/>
  <c r="CB53" i="7"/>
  <c r="CA53" i="7"/>
  <c r="BZ53" i="7"/>
  <c r="BY53" i="7"/>
  <c r="BX53" i="7"/>
  <c r="BW53" i="7"/>
  <c r="CB50" i="7"/>
  <c r="CA50" i="7"/>
  <c r="BZ50" i="7"/>
  <c r="BY50" i="7"/>
  <c r="BX50" i="7"/>
  <c r="BW50" i="7"/>
  <c r="CB49" i="7"/>
  <c r="CA49" i="7"/>
  <c r="BZ49" i="7"/>
  <c r="BY49" i="7"/>
  <c r="BX49" i="7"/>
  <c r="BW49" i="7"/>
  <c r="CB48" i="7"/>
  <c r="CA48" i="7"/>
  <c r="BZ48" i="7"/>
  <c r="BY48" i="7"/>
  <c r="BX48" i="7"/>
  <c r="BW48" i="7"/>
  <c r="CB47" i="7"/>
  <c r="CA47" i="7"/>
  <c r="BZ47" i="7"/>
  <c r="BY47" i="7"/>
  <c r="BX47" i="7"/>
  <c r="BW47" i="7"/>
  <c r="CB46" i="7"/>
  <c r="CA46" i="7"/>
  <c r="BZ46" i="7"/>
  <c r="BY46" i="7"/>
  <c r="BX46" i="7"/>
  <c r="BW46" i="7"/>
  <c r="CB45" i="7"/>
  <c r="CA45" i="7"/>
  <c r="BZ45" i="7"/>
  <c r="BY45" i="7"/>
  <c r="BX45" i="7"/>
  <c r="BW45" i="7"/>
  <c r="CB44" i="7"/>
  <c r="CA44" i="7"/>
  <c r="BZ44" i="7"/>
  <c r="BY44" i="7"/>
  <c r="BX44" i="7"/>
  <c r="BW44" i="7"/>
  <c r="CB43" i="7"/>
  <c r="CA43" i="7"/>
  <c r="BZ43" i="7"/>
  <c r="BY43" i="7"/>
  <c r="BX43" i="7"/>
  <c r="BW43" i="7"/>
  <c r="CB42" i="7"/>
  <c r="CA42" i="7"/>
  <c r="BZ42" i="7"/>
  <c r="BY42" i="7"/>
  <c r="BX42" i="7"/>
  <c r="BW42" i="7"/>
  <c r="CB41" i="7"/>
  <c r="CA41" i="7"/>
  <c r="BZ41" i="7"/>
  <c r="BY41" i="7"/>
  <c r="BX41" i="7"/>
  <c r="BW41" i="7"/>
  <c r="BI5" i="7"/>
  <c r="BW5" i="7" s="1"/>
  <c r="AC196" i="7" l="1"/>
  <c r="BR225" i="7" l="1"/>
  <c r="BN224" i="7"/>
  <c r="CL221" i="7" s="1"/>
  <c r="BM224" i="7"/>
  <c r="DK222" i="7" s="1"/>
  <c r="BL224" i="7"/>
  <c r="CQ218" i="7" s="1"/>
  <c r="BK224" i="7"/>
  <c r="CX217" i="7" s="1"/>
  <c r="BJ224" i="7"/>
  <c r="CS218" i="7" s="1"/>
  <c r="BI224" i="7"/>
  <c r="CZ217" i="7" s="1"/>
  <c r="BN223" i="7"/>
  <c r="CM221" i="7" s="1"/>
  <c r="BM223" i="7"/>
  <c r="DJ222" i="7" s="1"/>
  <c r="BL223" i="7"/>
  <c r="BK223" i="7"/>
  <c r="CY217" i="7" s="1"/>
  <c r="BJ223" i="7"/>
  <c r="CR218" i="7" s="1"/>
  <c r="BI223" i="7"/>
  <c r="DA217" i="7" s="1"/>
  <c r="BN222" i="7"/>
  <c r="CM220" i="7" s="1"/>
  <c r="BM222" i="7"/>
  <c r="DI222" i="7" s="1"/>
  <c r="BL222" i="7"/>
  <c r="BK222" i="7"/>
  <c r="CQ217" i="7" s="1"/>
  <c r="BJ222" i="7"/>
  <c r="BI222" i="7"/>
  <c r="CS217" i="7" s="1"/>
  <c r="BN221" i="7"/>
  <c r="CL220" i="7" s="1"/>
  <c r="BM221" i="7"/>
  <c r="DH222" i="7" s="1"/>
  <c r="BL221" i="7"/>
  <c r="CV217" i="7" s="1"/>
  <c r="BK221" i="7"/>
  <c r="CP217" i="7" s="1"/>
  <c r="BJ221" i="7"/>
  <c r="CT217" i="7" s="1"/>
  <c r="BI221" i="7"/>
  <c r="CR217" i="7" s="1"/>
  <c r="BN220" i="7"/>
  <c r="DA216" i="7" s="1"/>
  <c r="BM220" i="7"/>
  <c r="CW216" i="7" s="1"/>
  <c r="BL220" i="7"/>
  <c r="DE217" i="7" s="1"/>
  <c r="BK220" i="7"/>
  <c r="BJ220" i="7"/>
  <c r="DG222" i="7" s="1"/>
  <c r="BI220" i="7"/>
  <c r="CM219" i="7" s="1"/>
  <c r="BN219" i="7"/>
  <c r="BM219" i="7"/>
  <c r="CV216" i="7" s="1"/>
  <c r="BL219" i="7"/>
  <c r="DD217" i="7" s="1"/>
  <c r="BK219" i="7"/>
  <c r="CN217" i="7" s="1"/>
  <c r="BJ219" i="7"/>
  <c r="DF216" i="7" s="1"/>
  <c r="BI219" i="7"/>
  <c r="CL219" i="7" s="1"/>
  <c r="BN218" i="7"/>
  <c r="BM218" i="7"/>
  <c r="BL218" i="7"/>
  <c r="DE216" i="7" s="1"/>
  <c r="BK218" i="7"/>
  <c r="CK217" i="7" s="1"/>
  <c r="BJ218" i="7"/>
  <c r="DC222" i="7" s="1"/>
  <c r="BI218" i="7"/>
  <c r="BN217" i="7"/>
  <c r="CX216" i="7" s="1"/>
  <c r="BM217" i="7"/>
  <c r="CT222" i="7" s="1"/>
  <c r="BL217" i="7"/>
  <c r="DD216" i="7" s="1"/>
  <c r="BK217" i="7"/>
  <c r="CJ217" i="7" s="1"/>
  <c r="BJ217" i="7"/>
  <c r="DB222" i="7" s="1"/>
  <c r="BI217" i="7"/>
  <c r="BN216" i="7"/>
  <c r="BM216" i="7"/>
  <c r="CQ216" i="7" s="1"/>
  <c r="BL216" i="7"/>
  <c r="BK216" i="7"/>
  <c r="CM217" i="7" s="1"/>
  <c r="BJ216" i="7"/>
  <c r="CL217" i="7" s="1"/>
  <c r="BI216" i="7"/>
  <c r="BN215" i="7"/>
  <c r="BM215" i="7"/>
  <c r="CP216" i="7" s="1"/>
  <c r="BL215" i="7"/>
  <c r="CO216" i="7" s="1"/>
  <c r="BK215" i="7"/>
  <c r="BJ215" i="7"/>
  <c r="CM216" i="7" s="1"/>
  <c r="BI215" i="7"/>
  <c r="BR210" i="7"/>
  <c r="BN209" i="7"/>
  <c r="CL206" i="7" s="1"/>
  <c r="BM209" i="7"/>
  <c r="DK207" i="7" s="1"/>
  <c r="BL209" i="7"/>
  <c r="CQ203" i="7" s="1"/>
  <c r="BK209" i="7"/>
  <c r="BJ209" i="7"/>
  <c r="CS203" i="7" s="1"/>
  <c r="BI209" i="7"/>
  <c r="CZ202" i="7" s="1"/>
  <c r="BN208" i="7"/>
  <c r="CM206" i="7" s="1"/>
  <c r="BM208" i="7"/>
  <c r="DJ207" i="7" s="1"/>
  <c r="BL208" i="7"/>
  <c r="CP203" i="7" s="1"/>
  <c r="BK208" i="7"/>
  <c r="CY202" i="7" s="1"/>
  <c r="BJ208" i="7"/>
  <c r="CR203" i="7" s="1"/>
  <c r="BI208" i="7"/>
  <c r="DA202" i="7" s="1"/>
  <c r="BN207" i="7"/>
  <c r="CM205" i="7" s="1"/>
  <c r="BM207" i="7"/>
  <c r="DI207" i="7" s="1"/>
  <c r="BL207" i="7"/>
  <c r="CW202" i="7" s="1"/>
  <c r="BK207" i="7"/>
  <c r="CQ202" i="7" s="1"/>
  <c r="BJ207" i="7"/>
  <c r="CU202" i="7" s="1"/>
  <c r="BI207" i="7"/>
  <c r="CS202" i="7" s="1"/>
  <c r="BN206" i="7"/>
  <c r="CL205" i="7" s="1"/>
  <c r="BM206" i="7"/>
  <c r="DH207" i="7" s="1"/>
  <c r="BL206" i="7"/>
  <c r="CV202" i="7" s="1"/>
  <c r="BK206" i="7"/>
  <c r="CP202" i="7" s="1"/>
  <c r="BJ206" i="7"/>
  <c r="CT202" i="7" s="1"/>
  <c r="BI206" i="7"/>
  <c r="CR202" i="7" s="1"/>
  <c r="BN205" i="7"/>
  <c r="DA201" i="7" s="1"/>
  <c r="BM205" i="7"/>
  <c r="CW201" i="7" s="1"/>
  <c r="BL205" i="7"/>
  <c r="DE202" i="7" s="1"/>
  <c r="BK205" i="7"/>
  <c r="CO202" i="7" s="1"/>
  <c r="BJ205" i="7"/>
  <c r="DG201" i="7" s="1"/>
  <c r="BI205" i="7"/>
  <c r="CM204" i="7" s="1"/>
  <c r="BN204" i="7"/>
  <c r="CZ201" i="7" s="1"/>
  <c r="BM204" i="7"/>
  <c r="BL204" i="7"/>
  <c r="DD202" i="7" s="1"/>
  <c r="BK204" i="7"/>
  <c r="CN202" i="7" s="1"/>
  <c r="BJ204" i="7"/>
  <c r="DF201" i="7" s="1"/>
  <c r="BI204" i="7"/>
  <c r="BN201" i="7"/>
  <c r="BM201" i="7"/>
  <c r="CQ201" i="7" s="1"/>
  <c r="BL201" i="7"/>
  <c r="BK201" i="7"/>
  <c r="CM202" i="7" s="1"/>
  <c r="BJ201" i="7"/>
  <c r="CL202" i="7" s="1"/>
  <c r="BI201" i="7"/>
  <c r="BN200" i="7"/>
  <c r="BM200" i="7"/>
  <c r="CP201" i="7" s="1"/>
  <c r="BL200" i="7"/>
  <c r="CO201" i="7" s="1"/>
  <c r="BK200" i="7"/>
  <c r="BJ200" i="7"/>
  <c r="BI200" i="7"/>
  <c r="BN203" i="7"/>
  <c r="CY201" i="7" s="1"/>
  <c r="BM203" i="7"/>
  <c r="BL203" i="7"/>
  <c r="DE201" i="7" s="1"/>
  <c r="BK203" i="7"/>
  <c r="CK202" i="7" s="1"/>
  <c r="BJ203" i="7"/>
  <c r="DC207" i="7" s="1"/>
  <c r="BI203" i="7"/>
  <c r="BN202" i="7"/>
  <c r="CX201" i="7" s="1"/>
  <c r="BM202" i="7"/>
  <c r="CT207" i="7" s="1"/>
  <c r="BL202" i="7"/>
  <c r="DD207" i="7" s="1"/>
  <c r="BK202" i="7"/>
  <c r="CJ202" i="7" s="1"/>
  <c r="BJ202" i="7"/>
  <c r="DB207" i="7" s="1"/>
  <c r="BI202" i="7"/>
  <c r="Y58" i="7"/>
  <c r="Z58" i="7"/>
  <c r="AA58" i="7"/>
  <c r="AB58" i="7"/>
  <c r="AC58" i="7"/>
  <c r="AD58" i="7"/>
  <c r="Y59" i="7"/>
  <c r="Z59" i="7"/>
  <c r="AA59" i="7"/>
  <c r="AB59" i="7"/>
  <c r="AC59" i="7"/>
  <c r="AD59" i="7"/>
  <c r="BR198" i="7"/>
  <c r="BN197" i="7"/>
  <c r="CL194" i="7" s="1"/>
  <c r="BM197" i="7"/>
  <c r="DK189" i="7" s="1"/>
  <c r="BL197" i="7"/>
  <c r="CQ191" i="7" s="1"/>
  <c r="BK197" i="7"/>
  <c r="CX190" i="7" s="1"/>
  <c r="BJ197" i="7"/>
  <c r="CS191" i="7" s="1"/>
  <c r="BI197" i="7"/>
  <c r="BN196" i="7"/>
  <c r="CM194" i="7" s="1"/>
  <c r="BM196" i="7"/>
  <c r="DJ195" i="7" s="1"/>
  <c r="BL196" i="7"/>
  <c r="CP191" i="7" s="1"/>
  <c r="BK196" i="7"/>
  <c r="BJ196" i="7"/>
  <c r="CR191" i="7" s="1"/>
  <c r="BI196" i="7"/>
  <c r="DA190" i="7" s="1"/>
  <c r="BN195" i="7"/>
  <c r="CM193" i="7" s="1"/>
  <c r="BM195" i="7"/>
  <c r="DI189" i="7" s="1"/>
  <c r="BL195" i="7"/>
  <c r="CW190" i="7" s="1"/>
  <c r="BK195" i="7"/>
  <c r="CQ190" i="7" s="1"/>
  <c r="BJ195" i="7"/>
  <c r="CU190" i="7" s="1"/>
  <c r="BI195" i="7"/>
  <c r="BN194" i="7"/>
  <c r="CL193" i="7" s="1"/>
  <c r="BM194" i="7"/>
  <c r="DH189" i="7" s="1"/>
  <c r="BL194" i="7"/>
  <c r="CV190" i="7" s="1"/>
  <c r="BK194" i="7"/>
  <c r="CP190" i="7" s="1"/>
  <c r="BJ194" i="7"/>
  <c r="CT190" i="7" s="1"/>
  <c r="BI194" i="7"/>
  <c r="CR190" i="7" s="1"/>
  <c r="BN193" i="7"/>
  <c r="BM193" i="7"/>
  <c r="CW189" i="7" s="1"/>
  <c r="BL193" i="7"/>
  <c r="DE190" i="7" s="1"/>
  <c r="BK193" i="7"/>
  <c r="CO190" i="7" s="1"/>
  <c r="BJ193" i="7"/>
  <c r="DG195" i="7" s="1"/>
  <c r="BI193" i="7"/>
  <c r="CM192" i="7" s="1"/>
  <c r="BN192" i="7"/>
  <c r="CZ189" i="7" s="1"/>
  <c r="BM192" i="7"/>
  <c r="CV189" i="7" s="1"/>
  <c r="BL192" i="7"/>
  <c r="DD190" i="7" s="1"/>
  <c r="BK192" i="7"/>
  <c r="BJ192" i="7"/>
  <c r="BI192" i="7"/>
  <c r="CL192" i="7" s="1"/>
  <c r="BN191" i="7"/>
  <c r="CY189" i="7" s="1"/>
  <c r="BM191" i="7"/>
  <c r="CU189" i="7" s="1"/>
  <c r="BL191" i="7"/>
  <c r="BK191" i="7"/>
  <c r="BJ191" i="7"/>
  <c r="DC189" i="7" s="1"/>
  <c r="BI191" i="7"/>
  <c r="BN190" i="7"/>
  <c r="CX189" i="7" s="1"/>
  <c r="BM190" i="7"/>
  <c r="BL190" i="7"/>
  <c r="DD189" i="7" s="1"/>
  <c r="BK190" i="7"/>
  <c r="BJ190" i="7"/>
  <c r="DB195" i="7" s="1"/>
  <c r="BI190" i="7"/>
  <c r="BN189" i="7"/>
  <c r="CR189" i="7" s="1"/>
  <c r="BM189" i="7"/>
  <c r="CQ189" i="7" s="1"/>
  <c r="BL189" i="7"/>
  <c r="CN189" i="7" s="1"/>
  <c r="BK189" i="7"/>
  <c r="CM190" i="7" s="1"/>
  <c r="BJ189" i="7"/>
  <c r="CL190" i="7" s="1"/>
  <c r="BI189" i="7"/>
  <c r="BN188" i="7"/>
  <c r="CS189" i="7" s="1"/>
  <c r="BM188" i="7"/>
  <c r="CP189" i="7" s="1"/>
  <c r="BL188" i="7"/>
  <c r="CO189" i="7" s="1"/>
  <c r="BK188" i="7"/>
  <c r="CL189" i="7" s="1"/>
  <c r="BJ188" i="7"/>
  <c r="CM189" i="7" s="1"/>
  <c r="BI188" i="7"/>
  <c r="DI195" i="7" l="1"/>
  <c r="DF222" i="7"/>
  <c r="CR207" i="7"/>
  <c r="CX207" i="7"/>
  <c r="CN222" i="7"/>
  <c r="BP217" i="7"/>
  <c r="BQ217" i="7" s="1"/>
  <c r="CJ207" i="7"/>
  <c r="CS222" i="7"/>
  <c r="CW222" i="7"/>
  <c r="CS216" i="7"/>
  <c r="CN207" i="7"/>
  <c r="CT201" i="7"/>
  <c r="CU222" i="7"/>
  <c r="CY222" i="7"/>
  <c r="CR201" i="7"/>
  <c r="CQ207" i="7"/>
  <c r="CK222" i="7"/>
  <c r="BP189" i="7"/>
  <c r="BQ189" i="7" s="1"/>
  <c r="CZ195" i="7"/>
  <c r="CU207" i="7"/>
  <c r="CK207" i="7"/>
  <c r="DB201" i="7"/>
  <c r="DG207" i="7"/>
  <c r="DI216" i="7"/>
  <c r="CS207" i="7"/>
  <c r="DH201" i="7"/>
  <c r="CJ222" i="7"/>
  <c r="CO222" i="7"/>
  <c r="CO217" i="7"/>
  <c r="BP188" i="7"/>
  <c r="BQ188" i="7" s="1"/>
  <c r="CV207" i="7"/>
  <c r="DJ201" i="7"/>
  <c r="CW217" i="7"/>
  <c r="CT195" i="7"/>
  <c r="CM207" i="7"/>
  <c r="CZ207" i="7"/>
  <c r="CJ201" i="7"/>
  <c r="CL222" i="7"/>
  <c r="BP218" i="7"/>
  <c r="BQ218" i="7" s="1"/>
  <c r="CM218" i="7"/>
  <c r="BP203" i="7"/>
  <c r="BQ203" i="7" s="1"/>
  <c r="CL207" i="7"/>
  <c r="CL201" i="7"/>
  <c r="CR222" i="7"/>
  <c r="BP222" i="7"/>
  <c r="BQ222" i="7" s="1"/>
  <c r="CP222" i="7"/>
  <c r="CX222" i="7"/>
  <c r="BP202" i="7"/>
  <c r="BQ202" i="7" s="1"/>
  <c r="BP204" i="7"/>
  <c r="BQ204" i="7" s="1"/>
  <c r="CX202" i="7"/>
  <c r="CZ222" i="7"/>
  <c r="CK216" i="7"/>
  <c r="CJ195" i="7"/>
  <c r="CL203" i="7"/>
  <c r="CO207" i="7"/>
  <c r="CW207" i="7"/>
  <c r="DE207" i="7"/>
  <c r="BP220" i="7"/>
  <c r="BQ220" i="7" s="1"/>
  <c r="CY216" i="7"/>
  <c r="DG216" i="7"/>
  <c r="CU217" i="7"/>
  <c r="CM222" i="7"/>
  <c r="CV222" i="7"/>
  <c r="DD222" i="7"/>
  <c r="BP205" i="7"/>
  <c r="BQ205" i="7" s="1"/>
  <c r="BP206" i="7"/>
  <c r="BQ206" i="7" s="1"/>
  <c r="CK201" i="7"/>
  <c r="CS201" i="7"/>
  <c r="DI201" i="7"/>
  <c r="CM203" i="7"/>
  <c r="CP207" i="7"/>
  <c r="DF207" i="7"/>
  <c r="BP221" i="7"/>
  <c r="BQ221" i="7" s="1"/>
  <c r="CJ216" i="7"/>
  <c r="CR216" i="7"/>
  <c r="CZ216" i="7"/>
  <c r="DH216" i="7"/>
  <c r="CL218" i="7"/>
  <c r="DE222" i="7"/>
  <c r="CJ189" i="7"/>
  <c r="BP200" i="7"/>
  <c r="BP208" i="7"/>
  <c r="BQ208" i="7" s="1"/>
  <c r="CM201" i="7"/>
  <c r="CU201" i="7"/>
  <c r="DC201" i="7"/>
  <c r="DK201" i="7"/>
  <c r="BP215" i="7"/>
  <c r="BP223" i="7"/>
  <c r="BQ223" i="7" s="1"/>
  <c r="CL216" i="7"/>
  <c r="CT216" i="7"/>
  <c r="DB216" i="7"/>
  <c r="DJ216" i="7"/>
  <c r="CP218" i="7"/>
  <c r="CQ222" i="7"/>
  <c r="CM195" i="7"/>
  <c r="CN195" i="7"/>
  <c r="CY195" i="7"/>
  <c r="CK189" i="7"/>
  <c r="BP201" i="7"/>
  <c r="BQ201" i="7" s="1"/>
  <c r="BP209" i="7"/>
  <c r="BQ209" i="7" s="1"/>
  <c r="CN201" i="7"/>
  <c r="CV201" i="7"/>
  <c r="DD201" i="7"/>
  <c r="DA207" i="7"/>
  <c r="BP216" i="7"/>
  <c r="BQ216" i="7" s="1"/>
  <c r="BP224" i="7"/>
  <c r="BQ224" i="7" s="1"/>
  <c r="CU216" i="7"/>
  <c r="DC216" i="7"/>
  <c r="DK216" i="7"/>
  <c r="CJ190" i="7"/>
  <c r="CN216" i="7"/>
  <c r="DA222" i="7"/>
  <c r="CY207" i="7"/>
  <c r="CL195" i="7"/>
  <c r="CK195" i="7"/>
  <c r="CK190" i="7"/>
  <c r="CL204" i="7"/>
  <c r="BP207" i="7"/>
  <c r="BQ207" i="7" s="1"/>
  <c r="BP219" i="7"/>
  <c r="BQ219" i="7" s="1"/>
  <c r="DK195" i="7"/>
  <c r="DJ189" i="7"/>
  <c r="CY190" i="7"/>
  <c r="CZ190" i="7"/>
  <c r="BP197" i="7"/>
  <c r="BQ197" i="7" s="1"/>
  <c r="DA195" i="7"/>
  <c r="BP196" i="7"/>
  <c r="BQ196" i="7" s="1"/>
  <c r="DH195" i="7"/>
  <c r="CQ195" i="7"/>
  <c r="CP195" i="7"/>
  <c r="BP195" i="7"/>
  <c r="BQ195" i="7" s="1"/>
  <c r="CS190" i="7"/>
  <c r="CS195" i="7"/>
  <c r="BP194" i="7"/>
  <c r="BQ194" i="7" s="1"/>
  <c r="CR195" i="7"/>
  <c r="DA189" i="7"/>
  <c r="CW195" i="7"/>
  <c r="CV195" i="7"/>
  <c r="DE195" i="7"/>
  <c r="BP192" i="7"/>
  <c r="BQ192" i="7" s="1"/>
  <c r="CO195" i="7"/>
  <c r="CN190" i="7"/>
  <c r="DG189" i="7"/>
  <c r="DF189" i="7"/>
  <c r="DF195" i="7"/>
  <c r="BP193" i="7"/>
  <c r="BQ193" i="7" s="1"/>
  <c r="CX195" i="7"/>
  <c r="CU195" i="7"/>
  <c r="CT189" i="7"/>
  <c r="DE189" i="7"/>
  <c r="DD195" i="7"/>
  <c r="DC195" i="7"/>
  <c r="DB189" i="7"/>
  <c r="BP191" i="7"/>
  <c r="BQ191" i="7" s="1"/>
  <c r="CM191" i="7"/>
  <c r="BP190" i="7"/>
  <c r="CL191" i="7"/>
  <c r="BR186" i="7"/>
  <c r="BN185" i="7"/>
  <c r="CL182" i="7" s="1"/>
  <c r="BM185" i="7"/>
  <c r="DK183" i="7" s="1"/>
  <c r="BL185" i="7"/>
  <c r="CQ179" i="7" s="1"/>
  <c r="BK185" i="7"/>
  <c r="CX178" i="7" s="1"/>
  <c r="BJ185" i="7"/>
  <c r="CS179" i="7" s="1"/>
  <c r="BI185" i="7"/>
  <c r="CZ178" i="7" s="1"/>
  <c r="BN184" i="7"/>
  <c r="CM182" i="7" s="1"/>
  <c r="BM184" i="7"/>
  <c r="DJ183" i="7" s="1"/>
  <c r="BL184" i="7"/>
  <c r="CP179" i="7" s="1"/>
  <c r="BK184" i="7"/>
  <c r="CY178" i="7" s="1"/>
  <c r="BJ184" i="7"/>
  <c r="BI184" i="7"/>
  <c r="DA178" i="7" s="1"/>
  <c r="BN183" i="7"/>
  <c r="CM181" i="7" s="1"/>
  <c r="BM183" i="7"/>
  <c r="DI183" i="7" s="1"/>
  <c r="BL183" i="7"/>
  <c r="BK183" i="7"/>
  <c r="CQ178" i="7" s="1"/>
  <c r="BJ183" i="7"/>
  <c r="CU178" i="7" s="1"/>
  <c r="BI183" i="7"/>
  <c r="CS178" i="7" s="1"/>
  <c r="BN182" i="7"/>
  <c r="CL181" i="7" s="1"/>
  <c r="BM182" i="7"/>
  <c r="DH183" i="7" s="1"/>
  <c r="BL182" i="7"/>
  <c r="CV178" i="7" s="1"/>
  <c r="BK182" i="7"/>
  <c r="CP178" i="7" s="1"/>
  <c r="BJ182" i="7"/>
  <c r="CT178" i="7" s="1"/>
  <c r="BI182" i="7"/>
  <c r="CR178" i="7" s="1"/>
  <c r="BN181" i="7"/>
  <c r="DA177" i="7" s="1"/>
  <c r="BM181" i="7"/>
  <c r="CW177" i="7" s="1"/>
  <c r="BL181" i="7"/>
  <c r="DE178" i="7" s="1"/>
  <c r="BK181" i="7"/>
  <c r="CO178" i="7" s="1"/>
  <c r="BJ181" i="7"/>
  <c r="DG177" i="7" s="1"/>
  <c r="BI181" i="7"/>
  <c r="CM180" i="7" s="1"/>
  <c r="BN180" i="7"/>
  <c r="BM180" i="7"/>
  <c r="CV183" i="7" s="1"/>
  <c r="BL180" i="7"/>
  <c r="BK180" i="7"/>
  <c r="CN178" i="7" s="1"/>
  <c r="BJ180" i="7"/>
  <c r="DF177" i="7" s="1"/>
  <c r="BI180" i="7"/>
  <c r="CL180" i="7" s="1"/>
  <c r="BN179" i="7"/>
  <c r="CY177" i="7" s="1"/>
  <c r="BM179" i="7"/>
  <c r="BL179" i="7"/>
  <c r="DE183" i="7" s="1"/>
  <c r="BK179" i="7"/>
  <c r="CK178" i="7" s="1"/>
  <c r="BJ179" i="7"/>
  <c r="DC183" i="7" s="1"/>
  <c r="BI179" i="7"/>
  <c r="BN178" i="7"/>
  <c r="CX177" i="7" s="1"/>
  <c r="BM178" i="7"/>
  <c r="BL178" i="7"/>
  <c r="DD177" i="7" s="1"/>
  <c r="BK178" i="7"/>
  <c r="CJ178" i="7" s="1"/>
  <c r="BJ178" i="7"/>
  <c r="DB183" i="7" s="1"/>
  <c r="BI178" i="7"/>
  <c r="CL179" i="7" s="1"/>
  <c r="BN177" i="7"/>
  <c r="BM177" i="7"/>
  <c r="CQ177" i="7" s="1"/>
  <c r="BL177" i="7"/>
  <c r="CN177" i="7" s="1"/>
  <c r="BK177" i="7"/>
  <c r="CM178" i="7" s="1"/>
  <c r="BJ177" i="7"/>
  <c r="CL178" i="7" s="1"/>
  <c r="BI177" i="7"/>
  <c r="BN176" i="7"/>
  <c r="BM176" i="7"/>
  <c r="CP177" i="7" s="1"/>
  <c r="BL176" i="7"/>
  <c r="CO177" i="7" s="1"/>
  <c r="BK176" i="7"/>
  <c r="BJ176" i="7"/>
  <c r="CM177" i="7" s="1"/>
  <c r="BI176" i="7"/>
  <c r="DG183" i="7" l="1"/>
  <c r="CX183" i="7"/>
  <c r="CL183" i="7"/>
  <c r="BP179" i="7"/>
  <c r="BQ179" i="7" s="1"/>
  <c r="CR183" i="7"/>
  <c r="DD183" i="7"/>
  <c r="DF183" i="7"/>
  <c r="CZ183" i="7"/>
  <c r="CV177" i="7"/>
  <c r="DM222" i="7"/>
  <c r="BP177" i="7"/>
  <c r="BQ177" i="7" s="1"/>
  <c r="CS183" i="7"/>
  <c r="CU183" i="7"/>
  <c r="CW183" i="7"/>
  <c r="BP185" i="7"/>
  <c r="BQ185" i="7" s="1"/>
  <c r="CK183" i="7"/>
  <c r="CY183" i="7"/>
  <c r="CT183" i="7"/>
  <c r="CO183" i="7"/>
  <c r="DC177" i="7"/>
  <c r="BP176" i="7"/>
  <c r="BQ176" i="7" s="1"/>
  <c r="CM183" i="7"/>
  <c r="BP184" i="7"/>
  <c r="BQ184" i="7" s="1"/>
  <c r="DM207" i="7"/>
  <c r="CM179" i="7"/>
  <c r="CP183" i="7"/>
  <c r="BP210" i="7"/>
  <c r="BQ200" i="7"/>
  <c r="CJ177" i="7"/>
  <c r="CR177" i="7"/>
  <c r="CZ177" i="7"/>
  <c r="DH177" i="7"/>
  <c r="CQ183" i="7"/>
  <c r="BP178" i="7"/>
  <c r="BQ178" i="7" s="1"/>
  <c r="BP180" i="7"/>
  <c r="BQ180" i="7" s="1"/>
  <c r="CK177" i="7"/>
  <c r="CS177" i="7"/>
  <c r="DI177" i="7"/>
  <c r="CW178" i="7"/>
  <c r="BQ215" i="7"/>
  <c r="BP225" i="7"/>
  <c r="CN183" i="7"/>
  <c r="BP181" i="7"/>
  <c r="BQ181" i="7" s="1"/>
  <c r="CL177" i="7"/>
  <c r="CT177" i="7"/>
  <c r="DB177" i="7"/>
  <c r="DJ177" i="7"/>
  <c r="CR179" i="7"/>
  <c r="CJ183" i="7"/>
  <c r="DK177" i="7"/>
  <c r="BP182" i="7"/>
  <c r="BQ182" i="7" s="1"/>
  <c r="CU177" i="7"/>
  <c r="BP183" i="7"/>
  <c r="BQ183" i="7" s="1"/>
  <c r="DD178" i="7"/>
  <c r="DE177" i="7"/>
  <c r="DM195" i="7"/>
  <c r="BQ190" i="7"/>
  <c r="BP198" i="7"/>
  <c r="DA183" i="7"/>
  <c r="BR135" i="7"/>
  <c r="BP186" i="7" l="1"/>
  <c r="DM183" i="7"/>
  <c r="BR111" i="7"/>
  <c r="BR171" i="7" l="1"/>
  <c r="BR159" i="7"/>
  <c r="BR147" i="7"/>
  <c r="BR123" i="7"/>
  <c r="BR99" i="7"/>
  <c r="BR87" i="7" l="1"/>
  <c r="BR75" i="7"/>
  <c r="BR63" i="7"/>
  <c r="BR51" i="7"/>
  <c r="BR39" i="7"/>
  <c r="BR27" i="7"/>
  <c r="BR15" i="7"/>
  <c r="BN170" i="7"/>
  <c r="CL167" i="7" s="1"/>
  <c r="BM170" i="7"/>
  <c r="DK168" i="7" s="1"/>
  <c r="BL170" i="7"/>
  <c r="BK170" i="7"/>
  <c r="BJ170" i="7"/>
  <c r="BI170" i="7"/>
  <c r="CZ163" i="7" s="1"/>
  <c r="BN169" i="7"/>
  <c r="CM167" i="7" s="1"/>
  <c r="BM169" i="7"/>
  <c r="DJ168" i="7" s="1"/>
  <c r="BL169" i="7"/>
  <c r="CP164" i="7" s="1"/>
  <c r="BK169" i="7"/>
  <c r="CY163" i="7" s="1"/>
  <c r="BJ169" i="7"/>
  <c r="BI169" i="7"/>
  <c r="BN168" i="7"/>
  <c r="CM166" i="7" s="1"/>
  <c r="BM168" i="7"/>
  <c r="DI168" i="7" s="1"/>
  <c r="BL168" i="7"/>
  <c r="BK168" i="7"/>
  <c r="CQ163" i="7" s="1"/>
  <c r="BJ168" i="7"/>
  <c r="BI168" i="7"/>
  <c r="CS163" i="7" s="1"/>
  <c r="BN167" i="7"/>
  <c r="CL166" i="7" s="1"/>
  <c r="BM167" i="7"/>
  <c r="DH168" i="7" s="1"/>
  <c r="BL167" i="7"/>
  <c r="CV163" i="7" s="1"/>
  <c r="BK167" i="7"/>
  <c r="CP163" i="7" s="1"/>
  <c r="BJ167" i="7"/>
  <c r="BI167" i="7"/>
  <c r="CR163" i="7" s="1"/>
  <c r="BN166" i="7"/>
  <c r="DA162" i="7" s="1"/>
  <c r="BM166" i="7"/>
  <c r="BL166" i="7"/>
  <c r="DE163" i="7" s="1"/>
  <c r="BK166" i="7"/>
  <c r="BJ166" i="7"/>
  <c r="DG162" i="7" s="1"/>
  <c r="BI166" i="7"/>
  <c r="CM165" i="7" s="1"/>
  <c r="BN165" i="7"/>
  <c r="CZ162" i="7" s="1"/>
  <c r="BM165" i="7"/>
  <c r="BL165" i="7"/>
  <c r="DD163" i="7" s="1"/>
  <c r="BK165" i="7"/>
  <c r="CN163" i="7" s="1"/>
  <c r="BJ165" i="7"/>
  <c r="DF162" i="7" s="1"/>
  <c r="BI165" i="7"/>
  <c r="CL165" i="7" s="1"/>
  <c r="BN164" i="7"/>
  <c r="CY162" i="7" s="1"/>
  <c r="BM164" i="7"/>
  <c r="BL164" i="7"/>
  <c r="DE162" i="7" s="1"/>
  <c r="BK164" i="7"/>
  <c r="CK163" i="7" s="1"/>
  <c r="BJ164" i="7"/>
  <c r="DC168" i="7" s="1"/>
  <c r="BI164" i="7"/>
  <c r="CM164" i="7" s="1"/>
  <c r="BN163" i="7"/>
  <c r="CX162" i="7" s="1"/>
  <c r="BM163" i="7"/>
  <c r="BL163" i="7"/>
  <c r="DD162" i="7" s="1"/>
  <c r="BK163" i="7"/>
  <c r="CJ163" i="7" s="1"/>
  <c r="BJ163" i="7"/>
  <c r="DB168" i="7" s="1"/>
  <c r="BI163" i="7"/>
  <c r="CL164" i="7" s="1"/>
  <c r="BN162" i="7"/>
  <c r="CR162" i="7" s="1"/>
  <c r="BM162" i="7"/>
  <c r="BL162" i="7"/>
  <c r="BK162" i="7"/>
  <c r="CM163" i="7" s="1"/>
  <c r="BJ162" i="7"/>
  <c r="CL163" i="7" s="1"/>
  <c r="BI162" i="7"/>
  <c r="BN161" i="7"/>
  <c r="BM161" i="7"/>
  <c r="BL161" i="7"/>
  <c r="CO162" i="7" s="1"/>
  <c r="BK161" i="7"/>
  <c r="BJ161" i="7"/>
  <c r="BI161" i="7"/>
  <c r="BN158" i="7"/>
  <c r="CL155" i="7" s="1"/>
  <c r="BM158" i="7"/>
  <c r="DK150" i="7" s="1"/>
  <c r="BL158" i="7"/>
  <c r="BK158" i="7"/>
  <c r="BJ158" i="7"/>
  <c r="CS152" i="7" s="1"/>
  <c r="BI158" i="7"/>
  <c r="BN157" i="7"/>
  <c r="CM155" i="7" s="1"/>
  <c r="BM157" i="7"/>
  <c r="DJ150" i="7" s="1"/>
  <c r="BL157" i="7"/>
  <c r="CP152" i="7" s="1"/>
  <c r="BK157" i="7"/>
  <c r="CY151" i="7" s="1"/>
  <c r="BJ157" i="7"/>
  <c r="CR152" i="7" s="1"/>
  <c r="BI157" i="7"/>
  <c r="BN156" i="7"/>
  <c r="CM154" i="7" s="1"/>
  <c r="BM156" i="7"/>
  <c r="DI150" i="7" s="1"/>
  <c r="BL156" i="7"/>
  <c r="BK156" i="7"/>
  <c r="CQ151" i="7" s="1"/>
  <c r="BJ156" i="7"/>
  <c r="BI156" i="7"/>
  <c r="BN155" i="7"/>
  <c r="CL154" i="7" s="1"/>
  <c r="BM155" i="7"/>
  <c r="DH156" i="7" s="1"/>
  <c r="BL155" i="7"/>
  <c r="CV151" i="7" s="1"/>
  <c r="BK155" i="7"/>
  <c r="CP151" i="7" s="1"/>
  <c r="BJ155" i="7"/>
  <c r="CT151" i="7" s="1"/>
  <c r="BI155" i="7"/>
  <c r="BN154" i="7"/>
  <c r="DA150" i="7" s="1"/>
  <c r="BM154" i="7"/>
  <c r="CW150" i="7" s="1"/>
  <c r="BL154" i="7"/>
  <c r="DE151" i="7" s="1"/>
  <c r="BK154" i="7"/>
  <c r="BJ154" i="7"/>
  <c r="DG156" i="7" s="1"/>
  <c r="BI154" i="7"/>
  <c r="BN153" i="7"/>
  <c r="BM153" i="7"/>
  <c r="BL153" i="7"/>
  <c r="DD151" i="7" s="1"/>
  <c r="BK153" i="7"/>
  <c r="CN151" i="7" s="1"/>
  <c r="BJ153" i="7"/>
  <c r="DF156" i="7" s="1"/>
  <c r="BI153" i="7"/>
  <c r="BN152" i="7"/>
  <c r="BM152" i="7"/>
  <c r="CU150" i="7" s="1"/>
  <c r="BL152" i="7"/>
  <c r="BK152" i="7"/>
  <c r="CK151" i="7" s="1"/>
  <c r="BJ152" i="7"/>
  <c r="DC150" i="7" s="1"/>
  <c r="BI152" i="7"/>
  <c r="BN151" i="7"/>
  <c r="CX150" i="7" s="1"/>
  <c r="BM151" i="7"/>
  <c r="CT150" i="7" s="1"/>
  <c r="BL151" i="7"/>
  <c r="DD150" i="7" s="1"/>
  <c r="BK151" i="7"/>
  <c r="CJ151" i="7" s="1"/>
  <c r="BJ151" i="7"/>
  <c r="DB150" i="7" s="1"/>
  <c r="BI151" i="7"/>
  <c r="BN150" i="7"/>
  <c r="CR150" i="7" s="1"/>
  <c r="BM150" i="7"/>
  <c r="CQ150" i="7" s="1"/>
  <c r="BL150" i="7"/>
  <c r="BK150" i="7"/>
  <c r="CM151" i="7" s="1"/>
  <c r="BJ150" i="7"/>
  <c r="CL151" i="7" s="1"/>
  <c r="BI150" i="7"/>
  <c r="BN149" i="7"/>
  <c r="CS150" i="7" s="1"/>
  <c r="BM149" i="7"/>
  <c r="BL149" i="7"/>
  <c r="BK149" i="7"/>
  <c r="CL150" i="7" s="1"/>
  <c r="BJ149" i="7"/>
  <c r="CM150" i="7" s="1"/>
  <c r="BI149" i="7"/>
  <c r="BN146" i="7"/>
  <c r="CL143" i="7" s="1"/>
  <c r="BM146" i="7"/>
  <c r="BL146" i="7"/>
  <c r="CQ140" i="7" s="1"/>
  <c r="BK146" i="7"/>
  <c r="CX139" i="7" s="1"/>
  <c r="BJ146" i="7"/>
  <c r="CS140" i="7" s="1"/>
  <c r="BI146" i="7"/>
  <c r="BN145" i="7"/>
  <c r="CM143" i="7" s="1"/>
  <c r="BM145" i="7"/>
  <c r="BL145" i="7"/>
  <c r="CP140" i="7" s="1"/>
  <c r="BK145" i="7"/>
  <c r="CY139" i="7" s="1"/>
  <c r="BJ145" i="7"/>
  <c r="CR140" i="7" s="1"/>
  <c r="BI145" i="7"/>
  <c r="BN144" i="7"/>
  <c r="CM142" i="7" s="1"/>
  <c r="BM144" i="7"/>
  <c r="BL144" i="7"/>
  <c r="CW139" i="7" s="1"/>
  <c r="BK144" i="7"/>
  <c r="CQ139" i="7" s="1"/>
  <c r="BJ144" i="7"/>
  <c r="CU139" i="7" s="1"/>
  <c r="BI144" i="7"/>
  <c r="BN143" i="7"/>
  <c r="CL142" i="7" s="1"/>
  <c r="BM143" i="7"/>
  <c r="BL143" i="7"/>
  <c r="CV139" i="7" s="1"/>
  <c r="BK143" i="7"/>
  <c r="CP139" i="7" s="1"/>
  <c r="BJ143" i="7"/>
  <c r="CT139" i="7" s="1"/>
  <c r="BI143" i="7"/>
  <c r="BN142" i="7"/>
  <c r="BM142" i="7"/>
  <c r="BL142" i="7"/>
  <c r="DE139" i="7" s="1"/>
  <c r="BK142" i="7"/>
  <c r="CO139" i="7" s="1"/>
  <c r="BJ142" i="7"/>
  <c r="BI142" i="7"/>
  <c r="BN141" i="7"/>
  <c r="BM141" i="7"/>
  <c r="BL141" i="7"/>
  <c r="DD139" i="7" s="1"/>
  <c r="BK141" i="7"/>
  <c r="CN139" i="7" s="1"/>
  <c r="BJ141" i="7"/>
  <c r="BI141" i="7"/>
  <c r="BN140" i="7"/>
  <c r="BM140" i="7"/>
  <c r="BL140" i="7"/>
  <c r="BK140" i="7"/>
  <c r="CK139" i="7" s="1"/>
  <c r="BJ140" i="7"/>
  <c r="BI140" i="7"/>
  <c r="BN139" i="7"/>
  <c r="BM139" i="7"/>
  <c r="BL139" i="7"/>
  <c r="BK139" i="7"/>
  <c r="CJ139" i="7" s="1"/>
  <c r="BJ139" i="7"/>
  <c r="BI139" i="7"/>
  <c r="BN138" i="7"/>
  <c r="BM138" i="7"/>
  <c r="BL138" i="7"/>
  <c r="BK138" i="7"/>
  <c r="CM139" i="7" s="1"/>
  <c r="BJ138" i="7"/>
  <c r="CL139" i="7" s="1"/>
  <c r="BI138" i="7"/>
  <c r="BN137" i="7"/>
  <c r="CS138" i="7" s="1"/>
  <c r="BM137" i="7"/>
  <c r="BL137" i="7"/>
  <c r="BK137" i="7"/>
  <c r="BJ137" i="7"/>
  <c r="BI137" i="7"/>
  <c r="CW126" i="7"/>
  <c r="CN126" i="7"/>
  <c r="BN134" i="7"/>
  <c r="CL131" i="7" s="1"/>
  <c r="BM134" i="7"/>
  <c r="DK132" i="7" s="1"/>
  <c r="BL134" i="7"/>
  <c r="CQ128" i="7" s="1"/>
  <c r="BK134" i="7"/>
  <c r="CX127" i="7" s="1"/>
  <c r="BJ134" i="7"/>
  <c r="CS128" i="7" s="1"/>
  <c r="BI134" i="7"/>
  <c r="CZ127" i="7" s="1"/>
  <c r="BN133" i="7"/>
  <c r="CM131" i="7" s="1"/>
  <c r="BM133" i="7"/>
  <c r="DJ126" i="7" s="1"/>
  <c r="BL133" i="7"/>
  <c r="CP128" i="7" s="1"/>
  <c r="BK133" i="7"/>
  <c r="CY127" i="7" s="1"/>
  <c r="BJ133" i="7"/>
  <c r="CR128" i="7" s="1"/>
  <c r="BI133" i="7"/>
  <c r="BN132" i="7"/>
  <c r="CM130" i="7" s="1"/>
  <c r="BM132" i="7"/>
  <c r="DI132" i="7" s="1"/>
  <c r="BL132" i="7"/>
  <c r="CW132" i="7" s="1"/>
  <c r="BK132" i="7"/>
  <c r="CQ127" i="7" s="1"/>
  <c r="BJ132" i="7"/>
  <c r="BI132" i="7"/>
  <c r="BN131" i="7"/>
  <c r="CL130" i="7" s="1"/>
  <c r="BM131" i="7"/>
  <c r="DH126" i="7" s="1"/>
  <c r="BL131" i="7"/>
  <c r="BK131" i="7"/>
  <c r="CP127" i="7" s="1"/>
  <c r="BJ131" i="7"/>
  <c r="CT127" i="7" s="1"/>
  <c r="BI131" i="7"/>
  <c r="CR127" i="7" s="1"/>
  <c r="BN130" i="7"/>
  <c r="DA126" i="7" s="1"/>
  <c r="BM130" i="7"/>
  <c r="BL130" i="7"/>
  <c r="DE127" i="7" s="1"/>
  <c r="BK130" i="7"/>
  <c r="BJ130" i="7"/>
  <c r="DG132" i="7" s="1"/>
  <c r="BI130" i="7"/>
  <c r="CM129" i="7" s="1"/>
  <c r="BN129" i="7"/>
  <c r="CZ126" i="7" s="1"/>
  <c r="BM129" i="7"/>
  <c r="CV126" i="7" s="1"/>
  <c r="BL129" i="7"/>
  <c r="DD127" i="7" s="1"/>
  <c r="BK129" i="7"/>
  <c r="CN127" i="7" s="1"/>
  <c r="BJ129" i="7"/>
  <c r="DF132" i="7" s="1"/>
  <c r="BI129" i="7"/>
  <c r="CL129" i="7" s="1"/>
  <c r="BN128" i="7"/>
  <c r="CY132" i="7" s="1"/>
  <c r="BM128" i="7"/>
  <c r="CU126" i="7" s="1"/>
  <c r="BL128" i="7"/>
  <c r="DE132" i="7" s="1"/>
  <c r="BK128" i="7"/>
  <c r="BJ128" i="7"/>
  <c r="DC132" i="7" s="1"/>
  <c r="BI128" i="7"/>
  <c r="CM128" i="7" s="1"/>
  <c r="BN127" i="7"/>
  <c r="CX126" i="7" s="1"/>
  <c r="BM127" i="7"/>
  <c r="CT126" i="7" s="1"/>
  <c r="BL127" i="7"/>
  <c r="DD126" i="7" s="1"/>
  <c r="BK127" i="7"/>
  <c r="CJ127" i="7" s="1"/>
  <c r="BJ127" i="7"/>
  <c r="DB126" i="7" s="1"/>
  <c r="BI127" i="7"/>
  <c r="CL128" i="7" s="1"/>
  <c r="BN126" i="7"/>
  <c r="CR126" i="7" s="1"/>
  <c r="BM126" i="7"/>
  <c r="BL126" i="7"/>
  <c r="BK126" i="7"/>
  <c r="CM127" i="7" s="1"/>
  <c r="BJ126" i="7"/>
  <c r="BI126" i="7"/>
  <c r="CK126" i="7" s="1"/>
  <c r="BN125" i="7"/>
  <c r="CS126" i="7" s="1"/>
  <c r="BM125" i="7"/>
  <c r="BL125" i="7"/>
  <c r="CO126" i="7" s="1"/>
  <c r="BK125" i="7"/>
  <c r="CL126" i="7" s="1"/>
  <c r="BJ125" i="7"/>
  <c r="CM126" i="7" s="1"/>
  <c r="BI125" i="7"/>
  <c r="DF126" i="7" l="1"/>
  <c r="CJ132" i="7"/>
  <c r="DI126" i="7"/>
  <c r="DK126" i="7"/>
  <c r="DH150" i="7"/>
  <c r="CU132" i="7"/>
  <c r="DJ156" i="7"/>
  <c r="CK132" i="7"/>
  <c r="CL132" i="7"/>
  <c r="CV132" i="7"/>
  <c r="CK168" i="7"/>
  <c r="DJ132" i="7"/>
  <c r="CO132" i="7"/>
  <c r="DA132" i="7"/>
  <c r="DC126" i="7"/>
  <c r="CU127" i="7"/>
  <c r="DE126" i="7"/>
  <c r="CX132" i="7"/>
  <c r="CL127" i="7"/>
  <c r="CK150" i="7"/>
  <c r="BP150" i="7"/>
  <c r="BQ150" i="7" s="1"/>
  <c r="CZ151" i="7"/>
  <c r="BP158" i="7"/>
  <c r="BQ158" i="7" s="1"/>
  <c r="BP129" i="7"/>
  <c r="BQ129" i="7" s="1"/>
  <c r="CN132" i="7"/>
  <c r="CY126" i="7"/>
  <c r="DG126" i="7"/>
  <c r="CV127" i="7"/>
  <c r="CR132" i="7"/>
  <c r="CZ132" i="7"/>
  <c r="DH132" i="7"/>
  <c r="CR139" i="7"/>
  <c r="BP143" i="7"/>
  <c r="BQ143" i="7" s="1"/>
  <c r="BP149" i="7"/>
  <c r="BP153" i="7"/>
  <c r="BQ153" i="7" s="1"/>
  <c r="BP157" i="7"/>
  <c r="BQ157" i="7" s="1"/>
  <c r="CN162" i="7"/>
  <c r="CN168" i="7"/>
  <c r="CM140" i="7"/>
  <c r="BP140" i="7"/>
  <c r="BQ140" i="7" s="1"/>
  <c r="CQ132" i="7"/>
  <c r="BP132" i="7"/>
  <c r="BQ132" i="7" s="1"/>
  <c r="CO127" i="7"/>
  <c r="CW127" i="7"/>
  <c r="CS132" i="7"/>
  <c r="CN150" i="7"/>
  <c r="CN156" i="7"/>
  <c r="CM153" i="7"/>
  <c r="BP154" i="7"/>
  <c r="BQ154" i="7" s="1"/>
  <c r="CT132" i="7"/>
  <c r="DB132" i="7"/>
  <c r="BP138" i="7"/>
  <c r="CZ139" i="7"/>
  <c r="BP146" i="7"/>
  <c r="BP152" i="7"/>
  <c r="BQ152" i="7" s="1"/>
  <c r="CS151" i="7"/>
  <c r="BP156" i="7"/>
  <c r="BQ156" i="7" s="1"/>
  <c r="CS139" i="7"/>
  <c r="BP144" i="7"/>
  <c r="BQ144" i="7" s="1"/>
  <c r="BP133" i="7"/>
  <c r="BQ133" i="7" s="1"/>
  <c r="CM141" i="7"/>
  <c r="BP142" i="7"/>
  <c r="BP125" i="7"/>
  <c r="BQ125" i="7" s="1"/>
  <c r="BP127" i="7"/>
  <c r="BQ127" i="7" s="1"/>
  <c r="BP128" i="7"/>
  <c r="BQ128" i="7" s="1"/>
  <c r="BP131" i="7"/>
  <c r="BQ131" i="7" s="1"/>
  <c r="CJ126" i="7"/>
  <c r="CU156" i="7"/>
  <c r="DD132" i="7"/>
  <c r="CJ144" i="7"/>
  <c r="BP137" i="7"/>
  <c r="CL141" i="7"/>
  <c r="BP141" i="7"/>
  <c r="BQ141" i="7" s="1"/>
  <c r="DA139" i="7"/>
  <c r="BP145" i="7"/>
  <c r="CP156" i="7"/>
  <c r="CL152" i="7"/>
  <c r="BP151" i="7"/>
  <c r="BQ151" i="7" s="1"/>
  <c r="CR151" i="7"/>
  <c r="BP155" i="7"/>
  <c r="BQ155" i="7" s="1"/>
  <c r="BP130" i="7"/>
  <c r="BQ130" i="7" s="1"/>
  <c r="BP134" i="7"/>
  <c r="BQ134" i="7" s="1"/>
  <c r="CS127" i="7"/>
  <c r="DA127" i="7"/>
  <c r="CN138" i="7"/>
  <c r="CN144" i="7"/>
  <c r="CZ156" i="7"/>
  <c r="CL153" i="7"/>
  <c r="CL140" i="7"/>
  <c r="BP139" i="7"/>
  <c r="DJ138" i="7"/>
  <c r="DJ144" i="7"/>
  <c r="DK138" i="7"/>
  <c r="DK144" i="7"/>
  <c r="DH138" i="7"/>
  <c r="DH144" i="7"/>
  <c r="DI138" i="7"/>
  <c r="DI144" i="7"/>
  <c r="DF138" i="7"/>
  <c r="DF144" i="7"/>
  <c r="CV144" i="7"/>
  <c r="CV138" i="7"/>
  <c r="CZ138" i="7"/>
  <c r="CZ144" i="7"/>
  <c r="DG144" i="7"/>
  <c r="DG138" i="7"/>
  <c r="CW138" i="7"/>
  <c r="CW144" i="7"/>
  <c r="DA138" i="7"/>
  <c r="DA144" i="7"/>
  <c r="DB144" i="7"/>
  <c r="DB138" i="7"/>
  <c r="DE144" i="7"/>
  <c r="DE138" i="7"/>
  <c r="DD138" i="7"/>
  <c r="DD144" i="7"/>
  <c r="CY144" i="7"/>
  <c r="CY138" i="7"/>
  <c r="CT144" i="7"/>
  <c r="CT138" i="7"/>
  <c r="CX144" i="7"/>
  <c r="CX138" i="7"/>
  <c r="CU144" i="7"/>
  <c r="CU138" i="7"/>
  <c r="DC144" i="7"/>
  <c r="DC138" i="7"/>
  <c r="CP144" i="7"/>
  <c r="CP138" i="7"/>
  <c r="CS144" i="7"/>
  <c r="CK144" i="7"/>
  <c r="CK138" i="7"/>
  <c r="CM138" i="7"/>
  <c r="CM144" i="7"/>
  <c r="CL144" i="7"/>
  <c r="CL138" i="7"/>
  <c r="CQ144" i="7"/>
  <c r="CQ138" i="7"/>
  <c r="CJ138" i="7"/>
  <c r="CO138" i="7"/>
  <c r="CO144" i="7"/>
  <c r="CR138" i="7"/>
  <c r="CR144" i="7"/>
  <c r="BQ146" i="7"/>
  <c r="BQ145" i="7"/>
  <c r="BQ138" i="7"/>
  <c r="BQ142" i="7"/>
  <c r="CS164" i="7"/>
  <c r="BP170" i="7"/>
  <c r="BQ170" i="7" s="1"/>
  <c r="CR164" i="7"/>
  <c r="BP169" i="7"/>
  <c r="BQ169" i="7" s="1"/>
  <c r="CU163" i="7"/>
  <c r="BP168" i="7"/>
  <c r="BQ168" i="7" s="1"/>
  <c r="CT163" i="7"/>
  <c r="BP167" i="7"/>
  <c r="BQ167" i="7" s="1"/>
  <c r="CW162" i="7"/>
  <c r="BP166" i="7"/>
  <c r="BQ166" i="7" s="1"/>
  <c r="CV162" i="7"/>
  <c r="BP165" i="7"/>
  <c r="BP164" i="7"/>
  <c r="BQ164" i="7" s="1"/>
  <c r="BP163" i="7"/>
  <c r="BQ163" i="7" s="1"/>
  <c r="CQ162" i="7"/>
  <c r="BP162" i="7"/>
  <c r="BQ162" i="7" s="1"/>
  <c r="CP162" i="7"/>
  <c r="BP161" i="7"/>
  <c r="CK127" i="7"/>
  <c r="BP126" i="7"/>
  <c r="BQ126" i="7" s="1"/>
  <c r="CQ126" i="7"/>
  <c r="CP126" i="7"/>
  <c r="CP132" i="7"/>
  <c r="CM132" i="7"/>
  <c r="CU168" i="7"/>
  <c r="CT168" i="7"/>
  <c r="CQ168" i="7"/>
  <c r="CM156" i="7"/>
  <c r="CL168" i="7"/>
  <c r="DG150" i="7"/>
  <c r="DC162" i="7"/>
  <c r="DJ162" i="7"/>
  <c r="CQ164" i="7"/>
  <c r="CJ156" i="7"/>
  <c r="CO156" i="7"/>
  <c r="DA156" i="7"/>
  <c r="CX156" i="7"/>
  <c r="CZ150" i="7"/>
  <c r="CJ168" i="7"/>
  <c r="CO168" i="7"/>
  <c r="DA168" i="7"/>
  <c r="CX168" i="7"/>
  <c r="CQ156" i="7"/>
  <c r="DF150" i="7"/>
  <c r="CM168" i="7"/>
  <c r="DB162" i="7"/>
  <c r="DD156" i="7"/>
  <c r="CV156" i="7"/>
  <c r="CJ150" i="7"/>
  <c r="CV168" i="7"/>
  <c r="CL162" i="7"/>
  <c r="DK162" i="7"/>
  <c r="DE156" i="7"/>
  <c r="CW156" i="7"/>
  <c r="CP150" i="7"/>
  <c r="CT156" i="7"/>
  <c r="CS168" i="7"/>
  <c r="CW168" i="7"/>
  <c r="CM162" i="7"/>
  <c r="DB156" i="7"/>
  <c r="CY156" i="7"/>
  <c r="CY150" i="7"/>
  <c r="CT162" i="7"/>
  <c r="CX163" i="7"/>
  <c r="CR168" i="7"/>
  <c r="CU151" i="7"/>
  <c r="DK156" i="7"/>
  <c r="CV150" i="7"/>
  <c r="CR156" i="7"/>
  <c r="CJ162" i="7"/>
  <c r="DH162" i="7"/>
  <c r="DD168" i="7"/>
  <c r="DC156" i="7"/>
  <c r="CU162" i="7"/>
  <c r="DG168" i="7"/>
  <c r="CO150" i="7"/>
  <c r="DE150" i="7"/>
  <c r="DA151" i="7"/>
  <c r="CK156" i="7"/>
  <c r="CS156" i="7"/>
  <c r="DI156" i="7"/>
  <c r="CK162" i="7"/>
  <c r="CS162" i="7"/>
  <c r="DI162" i="7"/>
  <c r="CO163" i="7"/>
  <c r="CW163" i="7"/>
  <c r="DE168" i="7"/>
  <c r="CL156" i="7"/>
  <c r="CP168" i="7"/>
  <c r="DF168" i="7"/>
  <c r="CZ168" i="7"/>
  <c r="CY168" i="7"/>
  <c r="CO151" i="7"/>
  <c r="CW151" i="7"/>
  <c r="CM152" i="7"/>
  <c r="DA163" i="7"/>
  <c r="CX151" i="7"/>
  <c r="CQ152" i="7"/>
  <c r="CM116" i="7"/>
  <c r="CX115" i="7"/>
  <c r="DH114" i="7"/>
  <c r="BN122" i="7"/>
  <c r="CL119" i="7" s="1"/>
  <c r="BM122" i="7"/>
  <c r="DK120" i="7" s="1"/>
  <c r="BL122" i="7"/>
  <c r="CQ116" i="7" s="1"/>
  <c r="BK122" i="7"/>
  <c r="BJ122" i="7"/>
  <c r="CS116" i="7" s="1"/>
  <c r="BI122" i="7"/>
  <c r="BN121" i="7"/>
  <c r="CM119" i="7" s="1"/>
  <c r="BM121" i="7"/>
  <c r="DJ120" i="7" s="1"/>
  <c r="BL121" i="7"/>
  <c r="CP116" i="7" s="1"/>
  <c r="BK121" i="7"/>
  <c r="CY115" i="7" s="1"/>
  <c r="BJ121" i="7"/>
  <c r="CR116" i="7" s="1"/>
  <c r="BI121" i="7"/>
  <c r="DA115" i="7" s="1"/>
  <c r="BN120" i="7"/>
  <c r="CM118" i="7" s="1"/>
  <c r="BM120" i="7"/>
  <c r="DI120" i="7" s="1"/>
  <c r="BL120" i="7"/>
  <c r="CW115" i="7" s="1"/>
  <c r="BK120" i="7"/>
  <c r="CQ115" i="7" s="1"/>
  <c r="BJ120" i="7"/>
  <c r="CU115" i="7" s="1"/>
  <c r="BI120" i="7"/>
  <c r="CS115" i="7" s="1"/>
  <c r="BN119" i="7"/>
  <c r="CL118" i="7" s="1"/>
  <c r="BM119" i="7"/>
  <c r="DH120" i="7" s="1"/>
  <c r="BL119" i="7"/>
  <c r="CV115" i="7" s="1"/>
  <c r="BK119" i="7"/>
  <c r="CP115" i="7" s="1"/>
  <c r="BJ119" i="7"/>
  <c r="CT115" i="7" s="1"/>
  <c r="BI119" i="7"/>
  <c r="BN118" i="7"/>
  <c r="DA114" i="7" s="1"/>
  <c r="BM118" i="7"/>
  <c r="CW114" i="7" s="1"/>
  <c r="BL118" i="7"/>
  <c r="DE115" i="7" s="1"/>
  <c r="BK118" i="7"/>
  <c r="CO115" i="7" s="1"/>
  <c r="BJ118" i="7"/>
  <c r="DG114" i="7" s="1"/>
  <c r="BI118" i="7"/>
  <c r="BN117" i="7"/>
  <c r="BM117" i="7"/>
  <c r="BL117" i="7"/>
  <c r="DD115" i="7" s="1"/>
  <c r="BK117" i="7"/>
  <c r="CN115" i="7" s="1"/>
  <c r="BJ117" i="7"/>
  <c r="DF114" i="7" s="1"/>
  <c r="BI117" i="7"/>
  <c r="BN116" i="7"/>
  <c r="CY114" i="7" s="1"/>
  <c r="BM116" i="7"/>
  <c r="CU120" i="7" s="1"/>
  <c r="BL116" i="7"/>
  <c r="DE114" i="7" s="1"/>
  <c r="BK116" i="7"/>
  <c r="CK115" i="7" s="1"/>
  <c r="BJ116" i="7"/>
  <c r="DC120" i="7" s="1"/>
  <c r="BI116" i="7"/>
  <c r="BN115" i="7"/>
  <c r="CX114" i="7" s="1"/>
  <c r="BM115" i="7"/>
  <c r="CT114" i="7" s="1"/>
  <c r="BL115" i="7"/>
  <c r="BK115" i="7"/>
  <c r="CJ115" i="7" s="1"/>
  <c r="BJ115" i="7"/>
  <c r="DB120" i="7" s="1"/>
  <c r="BI115" i="7"/>
  <c r="BN114" i="7"/>
  <c r="BM114" i="7"/>
  <c r="CQ114" i="7" s="1"/>
  <c r="BL114" i="7"/>
  <c r="CN120" i="7" s="1"/>
  <c r="BK114" i="7"/>
  <c r="CM115" i="7" s="1"/>
  <c r="BJ114" i="7"/>
  <c r="CL115" i="7" s="1"/>
  <c r="BI114" i="7"/>
  <c r="CK114" i="7" s="1"/>
  <c r="BN113" i="7"/>
  <c r="BM113" i="7"/>
  <c r="CP114" i="7" s="1"/>
  <c r="BL113" i="7"/>
  <c r="CO114" i="7" s="1"/>
  <c r="BK113" i="7"/>
  <c r="CL114" i="7" s="1"/>
  <c r="BJ113" i="7"/>
  <c r="BI113" i="7"/>
  <c r="CJ114" i="7" s="1"/>
  <c r="DI108" i="7"/>
  <c r="CO103" i="7"/>
  <c r="BN110" i="7"/>
  <c r="CL107" i="7" s="1"/>
  <c r="BM110" i="7"/>
  <c r="DK102" i="7" s="1"/>
  <c r="BL110" i="7"/>
  <c r="CQ104" i="7" s="1"/>
  <c r="BK110" i="7"/>
  <c r="BJ110" i="7"/>
  <c r="CS104" i="7" s="1"/>
  <c r="BI110" i="7"/>
  <c r="BN109" i="7"/>
  <c r="CM107" i="7" s="1"/>
  <c r="BM109" i="7"/>
  <c r="DJ102" i="7" s="1"/>
  <c r="BL109" i="7"/>
  <c r="CP104" i="7" s="1"/>
  <c r="BK109" i="7"/>
  <c r="BJ109" i="7"/>
  <c r="CR104" i="7" s="1"/>
  <c r="BI109" i="7"/>
  <c r="DA103" i="7" s="1"/>
  <c r="BN108" i="7"/>
  <c r="CM106" i="7" s="1"/>
  <c r="BM108" i="7"/>
  <c r="DI102" i="7" s="1"/>
  <c r="BL108" i="7"/>
  <c r="CW103" i="7" s="1"/>
  <c r="BK108" i="7"/>
  <c r="CQ103" i="7" s="1"/>
  <c r="BJ108" i="7"/>
  <c r="CU103" i="7" s="1"/>
  <c r="BI108" i="7"/>
  <c r="BN107" i="7"/>
  <c r="CL106" i="7" s="1"/>
  <c r="BM107" i="7"/>
  <c r="DH102" i="7" s="1"/>
  <c r="BL107" i="7"/>
  <c r="CV103" i="7" s="1"/>
  <c r="BK107" i="7"/>
  <c r="CP103" i="7" s="1"/>
  <c r="BJ107" i="7"/>
  <c r="CT103" i="7" s="1"/>
  <c r="BI107" i="7"/>
  <c r="CR103" i="7" s="1"/>
  <c r="BN106" i="7"/>
  <c r="DA102" i="7" s="1"/>
  <c r="BM106" i="7"/>
  <c r="CW102" i="7" s="1"/>
  <c r="BL106" i="7"/>
  <c r="DE103" i="7" s="1"/>
  <c r="BK106" i="7"/>
  <c r="BJ106" i="7"/>
  <c r="DG102" i="7" s="1"/>
  <c r="BI106" i="7"/>
  <c r="BN105" i="7"/>
  <c r="CZ108" i="7" s="1"/>
  <c r="BM105" i="7"/>
  <c r="CV102" i="7" s="1"/>
  <c r="BL105" i="7"/>
  <c r="DD103" i="7" s="1"/>
  <c r="BK105" i="7"/>
  <c r="CN103" i="7" s="1"/>
  <c r="BJ105" i="7"/>
  <c r="DF108" i="7" s="1"/>
  <c r="BI105" i="7"/>
  <c r="BN104" i="7"/>
  <c r="CY102" i="7" s="1"/>
  <c r="BM104" i="7"/>
  <c r="CU102" i="7" s="1"/>
  <c r="BL104" i="7"/>
  <c r="DE102" i="7" s="1"/>
  <c r="BK104" i="7"/>
  <c r="BJ104" i="7"/>
  <c r="DC102" i="7" s="1"/>
  <c r="BI104" i="7"/>
  <c r="CM104" i="7" s="1"/>
  <c r="BN103" i="7"/>
  <c r="CX102" i="7" s="1"/>
  <c r="BM103" i="7"/>
  <c r="CT102" i="7" s="1"/>
  <c r="BL103" i="7"/>
  <c r="DD102" i="7" s="1"/>
  <c r="BK103" i="7"/>
  <c r="CJ103" i="7" s="1"/>
  <c r="BJ103" i="7"/>
  <c r="DB102" i="7" s="1"/>
  <c r="BI103" i="7"/>
  <c r="CL104" i="7" s="1"/>
  <c r="BN102" i="7"/>
  <c r="CR102" i="7" s="1"/>
  <c r="BM102" i="7"/>
  <c r="CQ102" i="7" s="1"/>
  <c r="BL102" i="7"/>
  <c r="BK102" i="7"/>
  <c r="CM103" i="7" s="1"/>
  <c r="BJ102" i="7"/>
  <c r="CL103" i="7" s="1"/>
  <c r="BI102" i="7"/>
  <c r="CK102" i="7" s="1"/>
  <c r="BN101" i="7"/>
  <c r="CS102" i="7" s="1"/>
  <c r="BM101" i="7"/>
  <c r="BL101" i="7"/>
  <c r="CO102" i="7" s="1"/>
  <c r="BK101" i="7"/>
  <c r="BJ101" i="7"/>
  <c r="CM102" i="7" s="1"/>
  <c r="BI101" i="7"/>
  <c r="CU96" i="7"/>
  <c r="CW90" i="7"/>
  <c r="BN98" i="7"/>
  <c r="CL95" i="7" s="1"/>
  <c r="BM98" i="7"/>
  <c r="DK96" i="7" s="1"/>
  <c r="BL98" i="7"/>
  <c r="CQ92" i="7" s="1"/>
  <c r="BK98" i="7"/>
  <c r="CX91" i="7" s="1"/>
  <c r="BJ98" i="7"/>
  <c r="CS92" i="7" s="1"/>
  <c r="BI98" i="7"/>
  <c r="BN97" i="7"/>
  <c r="CM95" i="7" s="1"/>
  <c r="BM97" i="7"/>
  <c r="DJ96" i="7" s="1"/>
  <c r="BL97" i="7"/>
  <c r="CP92" i="7" s="1"/>
  <c r="BK97" i="7"/>
  <c r="CY91" i="7" s="1"/>
  <c r="BJ97" i="7"/>
  <c r="CR92" i="7" s="1"/>
  <c r="BI97" i="7"/>
  <c r="DA91" i="7" s="1"/>
  <c r="BN96" i="7"/>
  <c r="CM94" i="7" s="1"/>
  <c r="BM96" i="7"/>
  <c r="DI96" i="7" s="1"/>
  <c r="BL96" i="7"/>
  <c r="CW91" i="7" s="1"/>
  <c r="BK96" i="7"/>
  <c r="CQ91" i="7" s="1"/>
  <c r="BJ96" i="7"/>
  <c r="CU91" i="7" s="1"/>
  <c r="BI96" i="7"/>
  <c r="CS91" i="7" s="1"/>
  <c r="BN95" i="7"/>
  <c r="CL94" i="7" s="1"/>
  <c r="BM95" i="7"/>
  <c r="DH96" i="7" s="1"/>
  <c r="BL95" i="7"/>
  <c r="CV91" i="7" s="1"/>
  <c r="BK95" i="7"/>
  <c r="CP91" i="7" s="1"/>
  <c r="BJ95" i="7"/>
  <c r="CT91" i="7" s="1"/>
  <c r="BI95" i="7"/>
  <c r="BN94" i="7"/>
  <c r="DA90" i="7" s="1"/>
  <c r="BM94" i="7"/>
  <c r="BL94" i="7"/>
  <c r="DE91" i="7" s="1"/>
  <c r="BK94" i="7"/>
  <c r="CO91" i="7" s="1"/>
  <c r="BJ94" i="7"/>
  <c r="DG90" i="7" s="1"/>
  <c r="BI94" i="7"/>
  <c r="CM93" i="7" s="1"/>
  <c r="BN93" i="7"/>
  <c r="CZ90" i="7" s="1"/>
  <c r="BM93" i="7"/>
  <c r="BL93" i="7"/>
  <c r="BK93" i="7"/>
  <c r="CN91" i="7" s="1"/>
  <c r="BJ93" i="7"/>
  <c r="DF96" i="7" s="1"/>
  <c r="BI93" i="7"/>
  <c r="CL93" i="7" s="1"/>
  <c r="BN92" i="7"/>
  <c r="CY90" i="7" s="1"/>
  <c r="BM92" i="7"/>
  <c r="CU90" i="7" s="1"/>
  <c r="BL92" i="7"/>
  <c r="DE90" i="7" s="1"/>
  <c r="BK92" i="7"/>
  <c r="CK91" i="7" s="1"/>
  <c r="BJ92" i="7"/>
  <c r="DC96" i="7" s="1"/>
  <c r="BI92" i="7"/>
  <c r="BN91" i="7"/>
  <c r="CX90" i="7" s="1"/>
  <c r="BM91" i="7"/>
  <c r="BL91" i="7"/>
  <c r="DD90" i="7" s="1"/>
  <c r="BK91" i="7"/>
  <c r="CJ91" i="7" s="1"/>
  <c r="BJ91" i="7"/>
  <c r="DB96" i="7" s="1"/>
  <c r="BI91" i="7"/>
  <c r="BN90" i="7"/>
  <c r="CR90" i="7" s="1"/>
  <c r="BM90" i="7"/>
  <c r="CQ90" i="7" s="1"/>
  <c r="BL90" i="7"/>
  <c r="BK90" i="7"/>
  <c r="CM91" i="7" s="1"/>
  <c r="BJ90" i="7"/>
  <c r="CL91" i="7" s="1"/>
  <c r="BI90" i="7"/>
  <c r="CK90" i="7" s="1"/>
  <c r="BN89" i="7"/>
  <c r="BM89" i="7"/>
  <c r="CP90" i="7" s="1"/>
  <c r="BL89" i="7"/>
  <c r="CO90" i="7" s="1"/>
  <c r="BK89" i="7"/>
  <c r="BJ89" i="7"/>
  <c r="CM90" i="7" s="1"/>
  <c r="BI89" i="7"/>
  <c r="CJ90" i="7" s="1"/>
  <c r="BN86" i="7"/>
  <c r="CL83" i="7" s="1"/>
  <c r="BM86" i="7"/>
  <c r="DK84" i="7" s="1"/>
  <c r="BL86" i="7"/>
  <c r="CQ80" i="7" s="1"/>
  <c r="BK86" i="7"/>
  <c r="CX79" i="7" s="1"/>
  <c r="BJ86" i="7"/>
  <c r="CS80" i="7" s="1"/>
  <c r="BI86" i="7"/>
  <c r="BN85" i="7"/>
  <c r="CM83" i="7" s="1"/>
  <c r="BM85" i="7"/>
  <c r="DJ84" i="7" s="1"/>
  <c r="BL85" i="7"/>
  <c r="CP80" i="7" s="1"/>
  <c r="BK85" i="7"/>
  <c r="CY79" i="7" s="1"/>
  <c r="BJ85" i="7"/>
  <c r="CR80" i="7" s="1"/>
  <c r="BI85" i="7"/>
  <c r="DA79" i="7" s="1"/>
  <c r="BN84" i="7"/>
  <c r="CM82" i="7" s="1"/>
  <c r="BM84" i="7"/>
  <c r="DI84" i="7" s="1"/>
  <c r="BL84" i="7"/>
  <c r="CW79" i="7" s="1"/>
  <c r="BK84" i="7"/>
  <c r="CQ79" i="7" s="1"/>
  <c r="BJ84" i="7"/>
  <c r="CU79" i="7" s="1"/>
  <c r="BI84" i="7"/>
  <c r="BN83" i="7"/>
  <c r="CL82" i="7" s="1"/>
  <c r="BM83" i="7"/>
  <c r="DH84" i="7" s="1"/>
  <c r="BL83" i="7"/>
  <c r="BK83" i="7"/>
  <c r="CP79" i="7" s="1"/>
  <c r="BJ83" i="7"/>
  <c r="BI83" i="7"/>
  <c r="BN82" i="7"/>
  <c r="DA78" i="7" s="1"/>
  <c r="BM82" i="7"/>
  <c r="CW78" i="7" s="1"/>
  <c r="BL82" i="7"/>
  <c r="DE79" i="7" s="1"/>
  <c r="BK82" i="7"/>
  <c r="CO79" i="7" s="1"/>
  <c r="BJ82" i="7"/>
  <c r="DG78" i="7" s="1"/>
  <c r="BI82" i="7"/>
  <c r="CM81" i="7" s="1"/>
  <c r="BN81" i="7"/>
  <c r="CZ78" i="7" s="1"/>
  <c r="BM81" i="7"/>
  <c r="CV78" i="7" s="1"/>
  <c r="BL81" i="7"/>
  <c r="DD79" i="7" s="1"/>
  <c r="BK81" i="7"/>
  <c r="CN79" i="7" s="1"/>
  <c r="BJ81" i="7"/>
  <c r="DF84" i="7" s="1"/>
  <c r="BI81" i="7"/>
  <c r="CL81" i="7" s="1"/>
  <c r="BN80" i="7"/>
  <c r="CY78" i="7" s="1"/>
  <c r="BM80" i="7"/>
  <c r="CU78" i="7" s="1"/>
  <c r="BL80" i="7"/>
  <c r="DE78" i="7" s="1"/>
  <c r="BK80" i="7"/>
  <c r="BJ80" i="7"/>
  <c r="DC84" i="7" s="1"/>
  <c r="BI80" i="7"/>
  <c r="BN79" i="7"/>
  <c r="BM79" i="7"/>
  <c r="CT78" i="7" s="1"/>
  <c r="BL79" i="7"/>
  <c r="BK79" i="7"/>
  <c r="CJ79" i="7" s="1"/>
  <c r="BJ79" i="7"/>
  <c r="DB84" i="7" s="1"/>
  <c r="BI79" i="7"/>
  <c r="BN78" i="7"/>
  <c r="BM78" i="7"/>
  <c r="CQ78" i="7" s="1"/>
  <c r="BL78" i="7"/>
  <c r="CN78" i="7" s="1"/>
  <c r="BK78" i="7"/>
  <c r="CM79" i="7" s="1"/>
  <c r="BJ78" i="7"/>
  <c r="CL79" i="7" s="1"/>
  <c r="BI78" i="7"/>
  <c r="CK78" i="7" s="1"/>
  <c r="BN77" i="7"/>
  <c r="BM77" i="7"/>
  <c r="CP78" i="7" s="1"/>
  <c r="BL77" i="7"/>
  <c r="CO78" i="7" s="1"/>
  <c r="BK77" i="7"/>
  <c r="CL78" i="7" s="1"/>
  <c r="BJ77" i="7"/>
  <c r="CM78" i="7" s="1"/>
  <c r="BI77" i="7"/>
  <c r="CJ78" i="7" s="1"/>
  <c r="CQ68" i="7"/>
  <c r="CM68" i="7"/>
  <c r="BN74" i="7"/>
  <c r="CL71" i="7" s="1"/>
  <c r="BM74" i="7"/>
  <c r="DK72" i="7" s="1"/>
  <c r="BL74" i="7"/>
  <c r="CQ72" i="7" s="1"/>
  <c r="BK74" i="7"/>
  <c r="CX67" i="7" s="1"/>
  <c r="BJ74" i="7"/>
  <c r="CS68" i="7" s="1"/>
  <c r="BI74" i="7"/>
  <c r="BN73" i="7"/>
  <c r="CM71" i="7" s="1"/>
  <c r="BM73" i="7"/>
  <c r="DJ72" i="7" s="1"/>
  <c r="BL73" i="7"/>
  <c r="CP68" i="7" s="1"/>
  <c r="BK73" i="7"/>
  <c r="BJ73" i="7"/>
  <c r="CR68" i="7" s="1"/>
  <c r="BI73" i="7"/>
  <c r="DA67" i="7" s="1"/>
  <c r="BN72" i="7"/>
  <c r="CM70" i="7" s="1"/>
  <c r="BM72" i="7"/>
  <c r="DI72" i="7" s="1"/>
  <c r="BL72" i="7"/>
  <c r="BK72" i="7"/>
  <c r="CQ67" i="7" s="1"/>
  <c r="BJ72" i="7"/>
  <c r="CU67" i="7" s="1"/>
  <c r="BI72" i="7"/>
  <c r="CS67" i="7" s="1"/>
  <c r="BN71" i="7"/>
  <c r="CL70" i="7" s="1"/>
  <c r="BM71" i="7"/>
  <c r="DH66" i="7" s="1"/>
  <c r="BL71" i="7"/>
  <c r="CV67" i="7" s="1"/>
  <c r="BK71" i="7"/>
  <c r="CP67" i="7" s="1"/>
  <c r="BJ71" i="7"/>
  <c r="CT67" i="7" s="1"/>
  <c r="BI71" i="7"/>
  <c r="CR67" i="7" s="1"/>
  <c r="BN70" i="7"/>
  <c r="DA66" i="7" s="1"/>
  <c r="BM70" i="7"/>
  <c r="CW66" i="7" s="1"/>
  <c r="BL70" i="7"/>
  <c r="DE67" i="7" s="1"/>
  <c r="BK70" i="7"/>
  <c r="BJ70" i="7"/>
  <c r="DG66" i="7" s="1"/>
  <c r="BI70" i="7"/>
  <c r="BN69" i="7"/>
  <c r="CZ66" i="7" s="1"/>
  <c r="BM69" i="7"/>
  <c r="BL69" i="7"/>
  <c r="DD67" i="7" s="1"/>
  <c r="BK69" i="7"/>
  <c r="CN67" i="7" s="1"/>
  <c r="BJ69" i="7"/>
  <c r="DF66" i="7" s="1"/>
  <c r="BI69" i="7"/>
  <c r="BN68" i="7"/>
  <c r="CY66" i="7" s="1"/>
  <c r="BM68" i="7"/>
  <c r="CU72" i="7" s="1"/>
  <c r="BL68" i="7"/>
  <c r="BK68" i="7"/>
  <c r="CK67" i="7" s="1"/>
  <c r="BJ68" i="7"/>
  <c r="DC72" i="7" s="1"/>
  <c r="BI68" i="7"/>
  <c r="BN67" i="7"/>
  <c r="CX66" i="7" s="1"/>
  <c r="BM67" i="7"/>
  <c r="CT72" i="7" s="1"/>
  <c r="BL67" i="7"/>
  <c r="DD72" i="7" s="1"/>
  <c r="BK67" i="7"/>
  <c r="CJ67" i="7" s="1"/>
  <c r="BJ67" i="7"/>
  <c r="DB66" i="7" s="1"/>
  <c r="BI67" i="7"/>
  <c r="BN66" i="7"/>
  <c r="CR66" i="7" s="1"/>
  <c r="BM66" i="7"/>
  <c r="CQ66" i="7" s="1"/>
  <c r="BL66" i="7"/>
  <c r="CN66" i="7" s="1"/>
  <c r="BK66" i="7"/>
  <c r="CM67" i="7" s="1"/>
  <c r="BJ66" i="7"/>
  <c r="CL67" i="7" s="1"/>
  <c r="BI66" i="7"/>
  <c r="CK66" i="7" s="1"/>
  <c r="BN65" i="7"/>
  <c r="BM65" i="7"/>
  <c r="CP66" i="7" s="1"/>
  <c r="BL65" i="7"/>
  <c r="CO66" i="7" s="1"/>
  <c r="BK65" i="7"/>
  <c r="CL66" i="7" s="1"/>
  <c r="BJ65" i="7"/>
  <c r="BI65" i="7"/>
  <c r="DJ108" i="7" l="1"/>
  <c r="CO72" i="7"/>
  <c r="CN96" i="7"/>
  <c r="CL108" i="7"/>
  <c r="CY108" i="7"/>
  <c r="DF72" i="7"/>
  <c r="DE72" i="7"/>
  <c r="DH108" i="7"/>
  <c r="CS120" i="7"/>
  <c r="CJ72" i="7"/>
  <c r="DD120" i="7"/>
  <c r="DC66" i="7"/>
  <c r="CT84" i="7"/>
  <c r="DK114" i="7"/>
  <c r="CY72" i="7"/>
  <c r="DI66" i="7"/>
  <c r="DH78" i="7"/>
  <c r="CM120" i="7"/>
  <c r="CY67" i="7"/>
  <c r="DG72" i="7"/>
  <c r="DD84" i="7"/>
  <c r="CY84" i="7"/>
  <c r="CV84" i="7"/>
  <c r="CV72" i="7"/>
  <c r="CS72" i="7"/>
  <c r="CW72" i="7"/>
  <c r="CX84" i="7"/>
  <c r="DG84" i="7"/>
  <c r="CZ96" i="7"/>
  <c r="DB90" i="7"/>
  <c r="CJ108" i="7"/>
  <c r="CZ120" i="7"/>
  <c r="CM72" i="7"/>
  <c r="DJ66" i="7"/>
  <c r="CX72" i="7"/>
  <c r="BP80" i="7"/>
  <c r="BQ80" i="7" s="1"/>
  <c r="BP84" i="7"/>
  <c r="BQ84" i="7" s="1"/>
  <c r="CT79" i="7"/>
  <c r="CU84" i="7"/>
  <c r="CL96" i="7"/>
  <c r="BP92" i="7"/>
  <c r="BQ92" i="7" s="1"/>
  <c r="BP96" i="7"/>
  <c r="BQ96" i="7" s="1"/>
  <c r="DA108" i="7"/>
  <c r="CL120" i="7"/>
  <c r="DF78" i="7"/>
  <c r="CV79" i="7"/>
  <c r="DD96" i="7"/>
  <c r="DG96" i="7"/>
  <c r="CZ102" i="7"/>
  <c r="DB108" i="7"/>
  <c r="CR120" i="7"/>
  <c r="CZ114" i="7"/>
  <c r="CO120" i="7"/>
  <c r="CL72" i="7"/>
  <c r="CT66" i="7"/>
  <c r="DK66" i="7"/>
  <c r="CR84" i="7"/>
  <c r="CP84" i="7"/>
  <c r="BP79" i="7"/>
  <c r="BQ79" i="7" s="1"/>
  <c r="CK84" i="7"/>
  <c r="BP83" i="7"/>
  <c r="BQ83" i="7" s="1"/>
  <c r="DE84" i="7"/>
  <c r="CP96" i="7"/>
  <c r="DD91" i="7"/>
  <c r="CO108" i="7"/>
  <c r="CX108" i="7"/>
  <c r="DG108" i="7"/>
  <c r="BP115" i="7"/>
  <c r="BQ115" i="7" s="1"/>
  <c r="CV120" i="7"/>
  <c r="BP119" i="7"/>
  <c r="BQ119" i="7" s="1"/>
  <c r="CW120" i="7"/>
  <c r="CJ66" i="7"/>
  <c r="CO67" i="7"/>
  <c r="CS84" i="7"/>
  <c r="CS96" i="7"/>
  <c r="CX120" i="7"/>
  <c r="DI78" i="7"/>
  <c r="BP108" i="7"/>
  <c r="BQ108" i="7" s="1"/>
  <c r="BP114" i="7"/>
  <c r="BQ114" i="7" s="1"/>
  <c r="BP118" i="7"/>
  <c r="BQ118" i="7" s="1"/>
  <c r="BP122" i="7"/>
  <c r="BQ122" i="7" s="1"/>
  <c r="DI114" i="7"/>
  <c r="DE120" i="7"/>
  <c r="BP147" i="7"/>
  <c r="BP70" i="7"/>
  <c r="BQ70" i="7" s="1"/>
  <c r="DF120" i="7"/>
  <c r="BP66" i="7"/>
  <c r="BQ66" i="7" s="1"/>
  <c r="BP74" i="7"/>
  <c r="BQ74" i="7" s="1"/>
  <c r="DH72" i="7"/>
  <c r="CM66" i="7"/>
  <c r="CP72" i="7"/>
  <c r="CX78" i="7"/>
  <c r="CT96" i="7"/>
  <c r="DA96" i="7"/>
  <c r="CK96" i="7"/>
  <c r="CP108" i="7"/>
  <c r="CP102" i="7"/>
  <c r="CT120" i="7"/>
  <c r="CR114" i="7"/>
  <c r="DE96" i="7"/>
  <c r="BP102" i="7"/>
  <c r="CN108" i="7"/>
  <c r="CQ108" i="7"/>
  <c r="CX96" i="7"/>
  <c r="CS114" i="7"/>
  <c r="CZ72" i="7"/>
  <c r="CL80" i="7"/>
  <c r="CW84" i="7"/>
  <c r="CM96" i="7"/>
  <c r="CY96" i="7"/>
  <c r="CS108" i="7"/>
  <c r="DB114" i="7"/>
  <c r="DJ114" i="7"/>
  <c r="CQ120" i="7"/>
  <c r="CY120" i="7"/>
  <c r="DG120" i="7"/>
  <c r="CS66" i="7"/>
  <c r="CL84" i="7"/>
  <c r="CL116" i="7"/>
  <c r="BQ149" i="7"/>
  <c r="BP159" i="7"/>
  <c r="CR108" i="7"/>
  <c r="CP120" i="7"/>
  <c r="BP135" i="7"/>
  <c r="CR72" i="7"/>
  <c r="CR78" i="7"/>
  <c r="BP69" i="7"/>
  <c r="BQ69" i="7" s="1"/>
  <c r="CS78" i="7"/>
  <c r="CM80" i="7"/>
  <c r="BP91" i="7"/>
  <c r="BQ91" i="7" s="1"/>
  <c r="BP93" i="7"/>
  <c r="BP95" i="7"/>
  <c r="BQ95" i="7" s="1"/>
  <c r="DH90" i="7"/>
  <c r="CL92" i="7"/>
  <c r="CO96" i="7"/>
  <c r="BP103" i="7"/>
  <c r="BQ103" i="7" s="1"/>
  <c r="BP104" i="7"/>
  <c r="BQ104" i="7" s="1"/>
  <c r="CJ102" i="7"/>
  <c r="CX103" i="7"/>
  <c r="CT108" i="7"/>
  <c r="DC108" i="7"/>
  <c r="DK108" i="7"/>
  <c r="CM114" i="7"/>
  <c r="CU114" i="7"/>
  <c r="DC114" i="7"/>
  <c r="DF102" i="7"/>
  <c r="DF90" i="7"/>
  <c r="CU66" i="7"/>
  <c r="CV66" i="7"/>
  <c r="DD66" i="7"/>
  <c r="CZ67" i="7"/>
  <c r="DA72" i="7"/>
  <c r="CN72" i="7"/>
  <c r="DE66" i="7"/>
  <c r="CK72" i="7"/>
  <c r="DB72" i="7"/>
  <c r="BP78" i="7"/>
  <c r="BQ78" i="7" s="1"/>
  <c r="BP82" i="7"/>
  <c r="BQ82" i="7" s="1"/>
  <c r="BP86" i="7"/>
  <c r="DB78" i="7"/>
  <c r="DJ78" i="7"/>
  <c r="CQ84" i="7"/>
  <c r="CS90" i="7"/>
  <c r="DI90" i="7"/>
  <c r="CM92" i="7"/>
  <c r="CY103" i="7"/>
  <c r="CU108" i="7"/>
  <c r="DD108" i="7"/>
  <c r="BP113" i="7"/>
  <c r="BP117" i="7"/>
  <c r="BQ117" i="7" s="1"/>
  <c r="BP121" i="7"/>
  <c r="BQ121" i="7" s="1"/>
  <c r="CN114" i="7"/>
  <c r="CV114" i="7"/>
  <c r="DD114" i="7"/>
  <c r="CR115" i="7"/>
  <c r="CZ115" i="7"/>
  <c r="CJ120" i="7"/>
  <c r="DA120" i="7"/>
  <c r="DM144" i="7"/>
  <c r="BP73" i="7"/>
  <c r="BQ73" i="7" s="1"/>
  <c r="BP68" i="7"/>
  <c r="BQ68" i="7" s="1"/>
  <c r="BP72" i="7"/>
  <c r="BQ72" i="7" s="1"/>
  <c r="CL69" i="7"/>
  <c r="DC78" i="7"/>
  <c r="DK78" i="7"/>
  <c r="BP90" i="7"/>
  <c r="BQ90" i="7" s="1"/>
  <c r="BP98" i="7"/>
  <c r="BQ98" i="7" s="1"/>
  <c r="CL90" i="7"/>
  <c r="CT90" i="7"/>
  <c r="DJ90" i="7"/>
  <c r="CQ96" i="7"/>
  <c r="BP106" i="7"/>
  <c r="BQ106" i="7" s="1"/>
  <c r="BP110" i="7"/>
  <c r="BQ110" i="7" s="1"/>
  <c r="CL102" i="7"/>
  <c r="CZ103" i="7"/>
  <c r="CW108" i="7"/>
  <c r="DE108" i="7"/>
  <c r="CK120" i="7"/>
  <c r="BQ139" i="7"/>
  <c r="BP94" i="7"/>
  <c r="BQ94" i="7" s="1"/>
  <c r="CO84" i="7"/>
  <c r="BP65" i="7"/>
  <c r="CM69" i="7"/>
  <c r="BP77" i="7"/>
  <c r="BQ77" i="7" s="1"/>
  <c r="BP81" i="7"/>
  <c r="BQ81" i="7" s="1"/>
  <c r="DA84" i="7"/>
  <c r="BP85" i="7"/>
  <c r="BQ85" i="7" s="1"/>
  <c r="DD78" i="7"/>
  <c r="CR79" i="7"/>
  <c r="CZ79" i="7"/>
  <c r="CJ84" i="7"/>
  <c r="DC90" i="7"/>
  <c r="DK90" i="7"/>
  <c r="BP107" i="7"/>
  <c r="BQ107" i="7" s="1"/>
  <c r="CS103" i="7"/>
  <c r="BP116" i="7"/>
  <c r="BQ116" i="7" s="1"/>
  <c r="BP120" i="7"/>
  <c r="BQ120" i="7" s="1"/>
  <c r="CL117" i="7"/>
  <c r="CW67" i="7"/>
  <c r="CM84" i="7"/>
  <c r="BP67" i="7"/>
  <c r="BQ67" i="7" s="1"/>
  <c r="BP71" i="7"/>
  <c r="BQ71" i="7" s="1"/>
  <c r="CL68" i="7"/>
  <c r="CN84" i="7"/>
  <c r="CK79" i="7"/>
  <c r="CS79" i="7"/>
  <c r="BP89" i="7"/>
  <c r="BQ89" i="7" s="1"/>
  <c r="BP97" i="7"/>
  <c r="BQ97" i="7" s="1"/>
  <c r="CN90" i="7"/>
  <c r="CV90" i="7"/>
  <c r="CR91" i="7"/>
  <c r="CZ91" i="7"/>
  <c r="CJ96" i="7"/>
  <c r="BP101" i="7"/>
  <c r="BQ101" i="7" s="1"/>
  <c r="BP105" i="7"/>
  <c r="BQ105" i="7" s="1"/>
  <c r="BP109" i="7"/>
  <c r="BQ109" i="7" s="1"/>
  <c r="CL105" i="7"/>
  <c r="CM117" i="7"/>
  <c r="BQ137" i="7"/>
  <c r="BQ165" i="7"/>
  <c r="BP171" i="7"/>
  <c r="BQ161" i="7"/>
  <c r="DM132" i="7"/>
  <c r="CV108" i="7"/>
  <c r="CM108" i="7"/>
  <c r="CM105" i="7"/>
  <c r="CK103" i="7"/>
  <c r="CK108" i="7"/>
  <c r="CN102" i="7"/>
  <c r="BQ102" i="7"/>
  <c r="CR96" i="7"/>
  <c r="CW96" i="7"/>
  <c r="BQ93" i="7"/>
  <c r="CV96" i="7"/>
  <c r="BQ86" i="7"/>
  <c r="CZ84" i="7"/>
  <c r="DM156" i="7"/>
  <c r="DM168" i="7"/>
  <c r="DC54" i="7"/>
  <c r="BN62" i="7"/>
  <c r="CL59" i="7" s="1"/>
  <c r="BM62" i="7"/>
  <c r="DK60" i="7" s="1"/>
  <c r="BL62" i="7"/>
  <c r="BK62" i="7"/>
  <c r="CX55" i="7" s="1"/>
  <c r="BJ62" i="7"/>
  <c r="CS56" i="7" s="1"/>
  <c r="BI62" i="7"/>
  <c r="CZ55" i="7" s="1"/>
  <c r="BN61" i="7"/>
  <c r="CM59" i="7" s="1"/>
  <c r="BM61" i="7"/>
  <c r="DJ60" i="7" s="1"/>
  <c r="BL61" i="7"/>
  <c r="CP56" i="7" s="1"/>
  <c r="BK61" i="7"/>
  <c r="CY55" i="7" s="1"/>
  <c r="BJ61" i="7"/>
  <c r="CR56" i="7" s="1"/>
  <c r="BI61" i="7"/>
  <c r="DA55" i="7" s="1"/>
  <c r="BN60" i="7"/>
  <c r="CM58" i="7" s="1"/>
  <c r="BM60" i="7"/>
  <c r="DI54" i="7" s="1"/>
  <c r="BL60" i="7"/>
  <c r="CW55" i="7" s="1"/>
  <c r="BK60" i="7"/>
  <c r="CQ55" i="7" s="1"/>
  <c r="BJ60" i="7"/>
  <c r="CU55" i="7" s="1"/>
  <c r="BI60" i="7"/>
  <c r="CS55" i="7" s="1"/>
  <c r="BN59" i="7"/>
  <c r="CL58" i="7" s="1"/>
  <c r="BM59" i="7"/>
  <c r="DH54" i="7" s="1"/>
  <c r="BL59" i="7"/>
  <c r="CV55" i="7" s="1"/>
  <c r="BK59" i="7"/>
  <c r="CP55" i="7" s="1"/>
  <c r="BJ59" i="7"/>
  <c r="CT55" i="7" s="1"/>
  <c r="BI59" i="7"/>
  <c r="CR55" i="7" s="1"/>
  <c r="BN58" i="7"/>
  <c r="DA54" i="7" s="1"/>
  <c r="BM58" i="7"/>
  <c r="CW54" i="7" s="1"/>
  <c r="BL58" i="7"/>
  <c r="DE55" i="7" s="1"/>
  <c r="BK58" i="7"/>
  <c r="CO55" i="7" s="1"/>
  <c r="BJ58" i="7"/>
  <c r="DG60" i="7" s="1"/>
  <c r="BI58" i="7"/>
  <c r="CM57" i="7" s="1"/>
  <c r="BN57" i="7"/>
  <c r="CZ54" i="7" s="1"/>
  <c r="BM57" i="7"/>
  <c r="CV54" i="7" s="1"/>
  <c r="BL57" i="7"/>
  <c r="DD55" i="7" s="1"/>
  <c r="BK57" i="7"/>
  <c r="CN55" i="7" s="1"/>
  <c r="BJ57" i="7"/>
  <c r="DF60" i="7" s="1"/>
  <c r="BI57" i="7"/>
  <c r="CL57" i="7" s="1"/>
  <c r="BN56" i="7"/>
  <c r="BM56" i="7"/>
  <c r="CU60" i="7" s="1"/>
  <c r="BL56" i="7"/>
  <c r="DE54" i="7" s="1"/>
  <c r="BK56" i="7"/>
  <c r="CK55" i="7" s="1"/>
  <c r="BJ56" i="7"/>
  <c r="DC60" i="7" s="1"/>
  <c r="BI56" i="7"/>
  <c r="BN55" i="7"/>
  <c r="CX54" i="7" s="1"/>
  <c r="BM55" i="7"/>
  <c r="CT54" i="7" s="1"/>
  <c r="BL55" i="7"/>
  <c r="BK55" i="7"/>
  <c r="CJ55" i="7" s="1"/>
  <c r="BJ55" i="7"/>
  <c r="DB54" i="7" s="1"/>
  <c r="BI55" i="7"/>
  <c r="BN54" i="7"/>
  <c r="CR54" i="7" s="1"/>
  <c r="BM54" i="7"/>
  <c r="CQ54" i="7" s="1"/>
  <c r="BL54" i="7"/>
  <c r="BK54" i="7"/>
  <c r="CM55" i="7" s="1"/>
  <c r="BJ54" i="7"/>
  <c r="CL55" i="7" s="1"/>
  <c r="BI54" i="7"/>
  <c r="CK54" i="7" s="1"/>
  <c r="BN53" i="7"/>
  <c r="CS54" i="7" s="1"/>
  <c r="BM53" i="7"/>
  <c r="CP54" i="7" s="1"/>
  <c r="BL53" i="7"/>
  <c r="CO54" i="7" s="1"/>
  <c r="BK53" i="7"/>
  <c r="CL54" i="7" s="1"/>
  <c r="BJ53" i="7"/>
  <c r="BI53" i="7"/>
  <c r="BN50" i="7"/>
  <c r="CL47" i="7" s="1"/>
  <c r="BM50" i="7"/>
  <c r="DK42" i="7" s="1"/>
  <c r="BL50" i="7"/>
  <c r="CQ44" i="7" s="1"/>
  <c r="BK50" i="7"/>
  <c r="CX43" i="7" s="1"/>
  <c r="BJ50" i="7"/>
  <c r="CS44" i="7" s="1"/>
  <c r="BI50" i="7"/>
  <c r="BN49" i="7"/>
  <c r="CM47" i="7" s="1"/>
  <c r="BM49" i="7"/>
  <c r="DJ42" i="7" s="1"/>
  <c r="BL49" i="7"/>
  <c r="CP44" i="7" s="1"/>
  <c r="BK49" i="7"/>
  <c r="CY43" i="7" s="1"/>
  <c r="BJ49" i="7"/>
  <c r="CR44" i="7" s="1"/>
  <c r="BI49" i="7"/>
  <c r="Y171" i="7"/>
  <c r="Z171" i="7"/>
  <c r="AA171" i="7"/>
  <c r="AB171" i="7"/>
  <c r="AC171" i="7"/>
  <c r="AD171" i="7"/>
  <c r="Y172" i="7"/>
  <c r="Z172" i="7"/>
  <c r="AA172" i="7"/>
  <c r="AB172" i="7"/>
  <c r="AC172" i="7"/>
  <c r="AD172" i="7"/>
  <c r="BN48" i="7"/>
  <c r="CM46" i="7" s="1"/>
  <c r="BM48" i="7"/>
  <c r="DI42" i="7" s="1"/>
  <c r="BL48" i="7"/>
  <c r="CW43" i="7" s="1"/>
  <c r="BK48" i="7"/>
  <c r="CQ43" i="7" s="1"/>
  <c r="BJ48" i="7"/>
  <c r="CU43" i="7" s="1"/>
  <c r="BI48" i="7"/>
  <c r="CS43" i="7" s="1"/>
  <c r="BN47" i="7"/>
  <c r="CL46" i="7" s="1"/>
  <c r="BM47" i="7"/>
  <c r="DH48" i="7" s="1"/>
  <c r="BL47" i="7"/>
  <c r="CV43" i="7" s="1"/>
  <c r="BK47" i="7"/>
  <c r="CP43" i="7" s="1"/>
  <c r="BJ47" i="7"/>
  <c r="CT43" i="7" s="1"/>
  <c r="BI47" i="7"/>
  <c r="BN46" i="7"/>
  <c r="DA42" i="7" s="1"/>
  <c r="BM46" i="7"/>
  <c r="CW42" i="7" s="1"/>
  <c r="BL46" i="7"/>
  <c r="DE43" i="7" s="1"/>
  <c r="BK46" i="7"/>
  <c r="CO43" i="7" s="1"/>
  <c r="BJ46" i="7"/>
  <c r="DG48" i="7" s="1"/>
  <c r="BI46" i="7"/>
  <c r="BN45" i="7"/>
  <c r="CZ42" i="7" s="1"/>
  <c r="BM45" i="7"/>
  <c r="CV42" i="7" s="1"/>
  <c r="BL45" i="7"/>
  <c r="DD43" i="7" s="1"/>
  <c r="BK45" i="7"/>
  <c r="CN43" i="7" s="1"/>
  <c r="BJ45" i="7"/>
  <c r="DF42" i="7" s="1"/>
  <c r="BI45" i="7"/>
  <c r="CL45" i="7" s="1"/>
  <c r="BN44" i="7"/>
  <c r="CY48" i="7" s="1"/>
  <c r="BM44" i="7"/>
  <c r="BL44" i="7"/>
  <c r="BK44" i="7"/>
  <c r="CK43" i="7" s="1"/>
  <c r="BJ44" i="7"/>
  <c r="DC42" i="7" s="1"/>
  <c r="BI44" i="7"/>
  <c r="CM44" i="7" s="1"/>
  <c r="BN43" i="7"/>
  <c r="CX42" i="7" s="1"/>
  <c r="BM43" i="7"/>
  <c r="BL43" i="7"/>
  <c r="DD42" i="7" s="1"/>
  <c r="BK43" i="7"/>
  <c r="CJ43" i="7" s="1"/>
  <c r="BJ43" i="7"/>
  <c r="DB42" i="7" s="1"/>
  <c r="BI43" i="7"/>
  <c r="BN42" i="7"/>
  <c r="BM42" i="7"/>
  <c r="CQ42" i="7" s="1"/>
  <c r="BL42" i="7"/>
  <c r="CN42" i="7" s="1"/>
  <c r="BK42" i="7"/>
  <c r="CM43" i="7" s="1"/>
  <c r="BJ42" i="7"/>
  <c r="CL43" i="7" s="1"/>
  <c r="BI42" i="7"/>
  <c r="BN41" i="7"/>
  <c r="CS42" i="7" s="1"/>
  <c r="BM41" i="7"/>
  <c r="BL41" i="7"/>
  <c r="CO42" i="7" s="1"/>
  <c r="BK41" i="7"/>
  <c r="CL42" i="7" s="1"/>
  <c r="BJ41" i="7"/>
  <c r="BI41" i="7"/>
  <c r="CN31" i="7"/>
  <c r="CZ30" i="7"/>
  <c r="BN38" i="7"/>
  <c r="BM38" i="7"/>
  <c r="BL38" i="7"/>
  <c r="BZ38" i="7" s="1"/>
  <c r="BK38" i="7"/>
  <c r="BJ38" i="7"/>
  <c r="BI38" i="7"/>
  <c r="BW38" i="7" s="1"/>
  <c r="BN37" i="7"/>
  <c r="BM37" i="7"/>
  <c r="BL37" i="7"/>
  <c r="BK37" i="7"/>
  <c r="BJ37" i="7"/>
  <c r="BI37" i="7"/>
  <c r="BW37" i="7" s="1"/>
  <c r="Y170" i="7"/>
  <c r="Z170" i="7"/>
  <c r="AA170" i="7"/>
  <c r="AB170" i="7"/>
  <c r="AC170" i="7"/>
  <c r="AD170" i="7"/>
  <c r="BN36" i="7"/>
  <c r="BM36" i="7"/>
  <c r="BL36" i="7"/>
  <c r="BZ36" i="7" s="1"/>
  <c r="BK36" i="7"/>
  <c r="BJ36" i="7"/>
  <c r="BI36" i="7"/>
  <c r="BW36" i="7" s="1"/>
  <c r="BN35" i="7"/>
  <c r="BM35" i="7"/>
  <c r="BL35" i="7"/>
  <c r="BK35" i="7"/>
  <c r="BY35" i="7" s="1"/>
  <c r="BJ35" i="7"/>
  <c r="BI35" i="7"/>
  <c r="BW35" i="7" s="1"/>
  <c r="BN34" i="7"/>
  <c r="BM34" i="7"/>
  <c r="BL34" i="7"/>
  <c r="BK34" i="7"/>
  <c r="BJ34" i="7"/>
  <c r="BI34" i="7"/>
  <c r="BW34" i="7" s="1"/>
  <c r="BN33" i="7"/>
  <c r="CB33" i="7" s="1"/>
  <c r="BM33" i="7"/>
  <c r="BL33" i="7"/>
  <c r="BK33" i="7"/>
  <c r="BY33" i="7" s="1"/>
  <c r="BJ33" i="7"/>
  <c r="BI33" i="7"/>
  <c r="BN32" i="7"/>
  <c r="CB32" i="7" s="1"/>
  <c r="BM32" i="7"/>
  <c r="BL32" i="7"/>
  <c r="BZ32" i="7" s="1"/>
  <c r="BK32" i="7"/>
  <c r="BJ32" i="7"/>
  <c r="BI32" i="7"/>
  <c r="BW32" i="7" s="1"/>
  <c r="BN31" i="7"/>
  <c r="BM31" i="7"/>
  <c r="BL31" i="7"/>
  <c r="BK31" i="7"/>
  <c r="BY31" i="7" s="1"/>
  <c r="BJ31" i="7"/>
  <c r="BI31" i="7"/>
  <c r="BN30" i="7"/>
  <c r="BM30" i="7"/>
  <c r="BL30" i="7"/>
  <c r="BK30" i="7"/>
  <c r="BJ30" i="7"/>
  <c r="BI30" i="7"/>
  <c r="BW30" i="7" s="1"/>
  <c r="BN29" i="7"/>
  <c r="BM29" i="7"/>
  <c r="BL29" i="7"/>
  <c r="BK29" i="7"/>
  <c r="BY29" i="7" s="1"/>
  <c r="BJ29" i="7"/>
  <c r="BI29" i="7"/>
  <c r="DE19" i="7"/>
  <c r="BN26" i="7"/>
  <c r="BM26" i="7"/>
  <c r="BL26" i="7"/>
  <c r="BZ26" i="7" s="1"/>
  <c r="BK26" i="7"/>
  <c r="BJ26" i="7"/>
  <c r="BI26" i="7"/>
  <c r="BW26" i="7" s="1"/>
  <c r="BN25" i="7"/>
  <c r="BM25" i="7"/>
  <c r="BL25" i="7"/>
  <c r="BK25" i="7"/>
  <c r="BJ25" i="7"/>
  <c r="BI25" i="7"/>
  <c r="BN24" i="7"/>
  <c r="BM24" i="7"/>
  <c r="BL24" i="7"/>
  <c r="BK24" i="7"/>
  <c r="BJ24" i="7"/>
  <c r="BI24" i="7"/>
  <c r="BW24" i="7" s="1"/>
  <c r="BN23" i="7"/>
  <c r="CB23" i="7" s="1"/>
  <c r="BM23" i="7"/>
  <c r="BL23" i="7"/>
  <c r="BK23" i="7"/>
  <c r="BJ23" i="7"/>
  <c r="BI23" i="7"/>
  <c r="BN22" i="7"/>
  <c r="BM22" i="7"/>
  <c r="BL22" i="7"/>
  <c r="BZ22" i="7" s="1"/>
  <c r="BK22" i="7"/>
  <c r="BJ22" i="7"/>
  <c r="BI22" i="7"/>
  <c r="BW22" i="7" s="1"/>
  <c r="BN21" i="7"/>
  <c r="BM21" i="7"/>
  <c r="BL21" i="7"/>
  <c r="BK21" i="7"/>
  <c r="BY21" i="7" s="1"/>
  <c r="BJ21" i="7"/>
  <c r="BI21" i="7"/>
  <c r="BN20" i="7"/>
  <c r="BM20" i="7"/>
  <c r="BL20" i="7"/>
  <c r="BK20" i="7"/>
  <c r="BJ20" i="7"/>
  <c r="BI20" i="7"/>
  <c r="BN19" i="7"/>
  <c r="CB19" i="7" s="1"/>
  <c r="BM19" i="7"/>
  <c r="CA19" i="7" s="1"/>
  <c r="BL19" i="7"/>
  <c r="BZ19" i="7" s="1"/>
  <c r="BK19" i="7"/>
  <c r="BJ19" i="7"/>
  <c r="BI19" i="7"/>
  <c r="BN18" i="7"/>
  <c r="CB18" i="7" s="1"/>
  <c r="BM18" i="7"/>
  <c r="CA18" i="7" s="1"/>
  <c r="BL18" i="7"/>
  <c r="BZ18" i="7" s="1"/>
  <c r="BK18" i="7"/>
  <c r="BJ18" i="7"/>
  <c r="BI18" i="7"/>
  <c r="BW18" i="7" s="1"/>
  <c r="BN17" i="7"/>
  <c r="CB17" i="7" s="1"/>
  <c r="BM17" i="7"/>
  <c r="BL17" i="7"/>
  <c r="BK17" i="7"/>
  <c r="BY17" i="7" s="1"/>
  <c r="BJ17" i="7"/>
  <c r="BX17" i="7" s="1"/>
  <c r="BI17" i="7"/>
  <c r="BW17" i="7" s="1"/>
  <c r="CL22" i="7" l="1"/>
  <c r="CT48" i="7"/>
  <c r="CZ36" i="7"/>
  <c r="CY30" i="7"/>
  <c r="CR48" i="7"/>
  <c r="CS19" i="7"/>
  <c r="CP31" i="7"/>
  <c r="DM120" i="7"/>
  <c r="CV19" i="7"/>
  <c r="BZ23" i="7"/>
  <c r="CR36" i="7"/>
  <c r="CB30" i="7"/>
  <c r="DA36" i="7"/>
  <c r="CB34" i="7"/>
  <c r="CM35" i="7"/>
  <c r="CB37" i="7"/>
  <c r="CL21" i="7"/>
  <c r="BW21" i="7"/>
  <c r="DA19" i="7"/>
  <c r="BW25" i="7"/>
  <c r="CX19" i="7"/>
  <c r="BY26" i="7"/>
  <c r="CL32" i="7"/>
  <c r="BW31" i="7"/>
  <c r="CV30" i="7"/>
  <c r="CA33" i="7"/>
  <c r="CQ31" i="7"/>
  <c r="BY36" i="7"/>
  <c r="DG42" i="7"/>
  <c r="BP87" i="7"/>
  <c r="CL19" i="7"/>
  <c r="BX18" i="7"/>
  <c r="CY18" i="7"/>
  <c r="CB20" i="7"/>
  <c r="DG18" i="7"/>
  <c r="BX22" i="7"/>
  <c r="CS20" i="7"/>
  <c r="BX26" i="7"/>
  <c r="DC36" i="7"/>
  <c r="BX32" i="7"/>
  <c r="CU31" i="7"/>
  <c r="BX36" i="7"/>
  <c r="DF18" i="7"/>
  <c r="BX21" i="7"/>
  <c r="CR20" i="7"/>
  <c r="BX25" i="7"/>
  <c r="CQ20" i="7"/>
  <c r="CS30" i="7"/>
  <c r="CB29" i="7"/>
  <c r="DB36" i="7"/>
  <c r="BX31" i="7"/>
  <c r="CT31" i="7"/>
  <c r="BX35" i="7"/>
  <c r="CS32" i="7"/>
  <c r="BX38" i="7"/>
  <c r="DB30" i="7"/>
  <c r="CM48" i="7"/>
  <c r="DH42" i="7"/>
  <c r="CM19" i="7"/>
  <c r="BY18" i="7"/>
  <c r="DH18" i="7"/>
  <c r="CA23" i="7"/>
  <c r="CU36" i="7"/>
  <c r="CA32" i="7"/>
  <c r="DI36" i="7"/>
  <c r="CA36" i="7"/>
  <c r="CX31" i="7"/>
  <c r="BY38" i="7"/>
  <c r="CJ31" i="7"/>
  <c r="CO30" i="7"/>
  <c r="BZ29" i="7"/>
  <c r="CW18" i="7"/>
  <c r="CA22" i="7"/>
  <c r="CM60" i="7"/>
  <c r="CN60" i="7"/>
  <c r="CQ60" i="7"/>
  <c r="CZ60" i="7"/>
  <c r="CM22" i="7"/>
  <c r="CB24" i="7"/>
  <c r="CM20" i="7"/>
  <c r="BW20" i="7"/>
  <c r="CY19" i="7"/>
  <c r="BY25" i="7"/>
  <c r="DK24" i="7"/>
  <c r="CA26" i="7"/>
  <c r="CO24" i="7"/>
  <c r="BZ17" i="7"/>
  <c r="DD19" i="7"/>
  <c r="BZ21" i="7"/>
  <c r="CU24" i="7"/>
  <c r="BX24" i="7"/>
  <c r="CT24" i="7"/>
  <c r="DD36" i="7"/>
  <c r="BZ31" i="7"/>
  <c r="CM34" i="7"/>
  <c r="CB36" i="7"/>
  <c r="CV18" i="7"/>
  <c r="CA21" i="7"/>
  <c r="CT18" i="7"/>
  <c r="CM31" i="7"/>
  <c r="BY30" i="7"/>
  <c r="CT36" i="7"/>
  <c r="CA31" i="7"/>
  <c r="CO36" i="7"/>
  <c r="BY34" i="7"/>
  <c r="DH36" i="7"/>
  <c r="CA35" i="7"/>
  <c r="CY31" i="7"/>
  <c r="BY37" i="7"/>
  <c r="DK36" i="7"/>
  <c r="CA38" i="7"/>
  <c r="DB60" i="7"/>
  <c r="DD31" i="7"/>
  <c r="BZ33" i="7"/>
  <c r="CP30" i="7"/>
  <c r="CA29" i="7"/>
  <c r="CK31" i="7"/>
  <c r="BY32" i="7"/>
  <c r="DC24" i="7"/>
  <c r="BX20" i="7"/>
  <c r="DA18" i="7"/>
  <c r="CB22" i="7"/>
  <c r="CP20" i="7"/>
  <c r="BZ25" i="7"/>
  <c r="CL23" i="7"/>
  <c r="CB26" i="7"/>
  <c r="CL31" i="7"/>
  <c r="BX30" i="7"/>
  <c r="DG36" i="7"/>
  <c r="BX34" i="7"/>
  <c r="CV31" i="7"/>
  <c r="BZ35" i="7"/>
  <c r="CP24" i="7"/>
  <c r="CA17" i="7"/>
  <c r="CK19" i="7"/>
  <c r="BY20" i="7"/>
  <c r="BP23" i="7"/>
  <c r="BQ23" i="7" s="1"/>
  <c r="BW23" i="7"/>
  <c r="DJ18" i="7"/>
  <c r="CA25" i="7"/>
  <c r="CJ36" i="7"/>
  <c r="BW29" i="7"/>
  <c r="CL33" i="7"/>
  <c r="BW33" i="7"/>
  <c r="DB24" i="7"/>
  <c r="BX19" i="7"/>
  <c r="DE18" i="7"/>
  <c r="BZ20" i="7"/>
  <c r="CZ18" i="7"/>
  <c r="CB21" i="7"/>
  <c r="CT19" i="7"/>
  <c r="BX23" i="7"/>
  <c r="CW24" i="7"/>
  <c r="BZ24" i="7"/>
  <c r="CM23" i="7"/>
  <c r="CB25" i="7"/>
  <c r="CX18" i="7"/>
  <c r="CM36" i="7"/>
  <c r="BX29" i="7"/>
  <c r="CN36" i="7"/>
  <c r="BZ30" i="7"/>
  <c r="CX36" i="7"/>
  <c r="CB31" i="7"/>
  <c r="DF36" i="7"/>
  <c r="BX33" i="7"/>
  <c r="DE31" i="7"/>
  <c r="BZ34" i="7"/>
  <c r="CL34" i="7"/>
  <c r="CB35" i="7"/>
  <c r="CP32" i="7"/>
  <c r="BZ37" i="7"/>
  <c r="CL35" i="7"/>
  <c r="CB38" i="7"/>
  <c r="CM33" i="7"/>
  <c r="CO19" i="7"/>
  <c r="BY22" i="7"/>
  <c r="CR32" i="7"/>
  <c r="BX37" i="7"/>
  <c r="BP19" i="7"/>
  <c r="BQ19" i="7" s="1"/>
  <c r="BW19" i="7"/>
  <c r="CQ19" i="7"/>
  <c r="BY24" i="7"/>
  <c r="CJ19" i="7"/>
  <c r="BY19" i="7"/>
  <c r="CU18" i="7"/>
  <c r="CA20" i="7"/>
  <c r="CP19" i="7"/>
  <c r="BY23" i="7"/>
  <c r="DI18" i="7"/>
  <c r="CA24" i="7"/>
  <c r="CN19" i="7"/>
  <c r="CQ30" i="7"/>
  <c r="CA30" i="7"/>
  <c r="CW30" i="7"/>
  <c r="CA34" i="7"/>
  <c r="DJ36" i="7"/>
  <c r="CA37" i="7"/>
  <c r="CK30" i="7"/>
  <c r="CS36" i="7"/>
  <c r="CU48" i="7"/>
  <c r="CU19" i="7"/>
  <c r="CL36" i="7"/>
  <c r="CO48" i="7"/>
  <c r="BP22" i="7"/>
  <c r="BQ22" i="7" s="1"/>
  <c r="BP26" i="7"/>
  <c r="BQ26" i="7" s="1"/>
  <c r="DB18" i="7"/>
  <c r="CY24" i="7"/>
  <c r="CL30" i="7"/>
  <c r="DG30" i="7"/>
  <c r="CZ48" i="7"/>
  <c r="DJ54" i="7"/>
  <c r="DH60" i="7"/>
  <c r="BP99" i="7"/>
  <c r="DC18" i="7"/>
  <c r="DE24" i="7"/>
  <c r="DH30" i="7"/>
  <c r="CP48" i="7"/>
  <c r="BP43" i="7"/>
  <c r="BQ43" i="7" s="1"/>
  <c r="BP47" i="7"/>
  <c r="BQ47" i="7" s="1"/>
  <c r="BP49" i="7"/>
  <c r="BQ49" i="7" s="1"/>
  <c r="CY42" i="7"/>
  <c r="DF48" i="7"/>
  <c r="CM54" i="7"/>
  <c r="DK54" i="7"/>
  <c r="CQ56" i="7"/>
  <c r="DD24" i="7"/>
  <c r="DF24" i="7"/>
  <c r="DE36" i="7"/>
  <c r="CW36" i="7"/>
  <c r="DI30" i="7"/>
  <c r="DE48" i="7"/>
  <c r="DE60" i="7"/>
  <c r="DG24" i="7"/>
  <c r="CT30" i="7"/>
  <c r="DJ30" i="7"/>
  <c r="BP42" i="7"/>
  <c r="BQ42" i="7" s="1"/>
  <c r="BP46" i="7"/>
  <c r="BQ46" i="7" s="1"/>
  <c r="DE42" i="7"/>
  <c r="DM72" i="7"/>
  <c r="DK18" i="7"/>
  <c r="DH24" i="7"/>
  <c r="CY36" i="7"/>
  <c r="CQ36" i="7"/>
  <c r="CU30" i="7"/>
  <c r="DK30" i="7"/>
  <c r="CQ32" i="7"/>
  <c r="CW48" i="7"/>
  <c r="DD60" i="7"/>
  <c r="CY60" i="7"/>
  <c r="CU54" i="7"/>
  <c r="CR60" i="7"/>
  <c r="CM42" i="7"/>
  <c r="CT60" i="7"/>
  <c r="CP36" i="7"/>
  <c r="CL48" i="7"/>
  <c r="BQ113" i="7"/>
  <c r="BP123" i="7"/>
  <c r="CS24" i="7"/>
  <c r="DD18" i="7"/>
  <c r="CX24" i="7"/>
  <c r="BP32" i="7"/>
  <c r="BQ32" i="7" s="1"/>
  <c r="BP36" i="7"/>
  <c r="BQ36" i="7" s="1"/>
  <c r="CJ30" i="7"/>
  <c r="CR30" i="7"/>
  <c r="DA30" i="7"/>
  <c r="CO31" i="7"/>
  <c r="CW31" i="7"/>
  <c r="CM32" i="7"/>
  <c r="CV36" i="7"/>
  <c r="BP53" i="7"/>
  <c r="BP57" i="7"/>
  <c r="BQ57" i="7" s="1"/>
  <c r="BP61" i="7"/>
  <c r="BQ61" i="7" s="1"/>
  <c r="CN54" i="7"/>
  <c r="DD54" i="7"/>
  <c r="CJ60" i="7"/>
  <c r="CS60" i="7"/>
  <c r="DA60" i="7"/>
  <c r="DI60" i="7"/>
  <c r="CP42" i="7"/>
  <c r="CM45" i="7"/>
  <c r="CV48" i="7"/>
  <c r="CK60" i="7"/>
  <c r="CX48" i="7"/>
  <c r="BP35" i="7"/>
  <c r="BQ35" i="7" s="1"/>
  <c r="DC30" i="7"/>
  <c r="DA48" i="7"/>
  <c r="DI48" i="7"/>
  <c r="BP56" i="7"/>
  <c r="BQ56" i="7" s="1"/>
  <c r="BP60" i="7"/>
  <c r="BQ60" i="7" s="1"/>
  <c r="DF54" i="7"/>
  <c r="CL60" i="7"/>
  <c r="BP31" i="7"/>
  <c r="BQ31" i="7" s="1"/>
  <c r="BP38" i="7"/>
  <c r="BQ38" i="7" s="1"/>
  <c r="CL44" i="7"/>
  <c r="CJ24" i="7"/>
  <c r="BP25" i="7"/>
  <c r="BQ25" i="7" s="1"/>
  <c r="CW19" i="7"/>
  <c r="DI24" i="7"/>
  <c r="DD30" i="7"/>
  <c r="CR31" i="7"/>
  <c r="CZ31" i="7"/>
  <c r="BP41" i="7"/>
  <c r="BQ41" i="7" s="1"/>
  <c r="BP45" i="7"/>
  <c r="BQ45" i="7" s="1"/>
  <c r="CJ42" i="7"/>
  <c r="CR42" i="7"/>
  <c r="CQ48" i="7"/>
  <c r="DB48" i="7"/>
  <c r="DJ48" i="7"/>
  <c r="CY54" i="7"/>
  <c r="DG54" i="7"/>
  <c r="CV60" i="7"/>
  <c r="DA43" i="7"/>
  <c r="CV24" i="7"/>
  <c r="CL20" i="7"/>
  <c r="BP21" i="7"/>
  <c r="BQ21" i="7" s="1"/>
  <c r="DA24" i="7"/>
  <c r="AF170" i="7"/>
  <c r="AG170" i="7" s="1"/>
  <c r="CM30" i="7"/>
  <c r="DJ24" i="7"/>
  <c r="BP30" i="7"/>
  <c r="BQ30" i="7" s="1"/>
  <c r="BP34" i="7"/>
  <c r="BQ34" i="7" s="1"/>
  <c r="BP37" i="7"/>
  <c r="BQ37" i="7" s="1"/>
  <c r="CN30" i="7"/>
  <c r="DE30" i="7"/>
  <c r="CS31" i="7"/>
  <c r="DA31" i="7"/>
  <c r="CN48" i="7"/>
  <c r="CK42" i="7"/>
  <c r="DC48" i="7"/>
  <c r="DK48" i="7"/>
  <c r="BP55" i="7"/>
  <c r="BQ55" i="7" s="1"/>
  <c r="BP59" i="7"/>
  <c r="BQ59" i="7" s="1"/>
  <c r="CJ54" i="7"/>
  <c r="CL56" i="7"/>
  <c r="CO60" i="7"/>
  <c r="CW60" i="7"/>
  <c r="CZ24" i="7"/>
  <c r="CQ24" i="7"/>
  <c r="BP20" i="7"/>
  <c r="BQ20" i="7" s="1"/>
  <c r="BP24" i="7"/>
  <c r="BQ24" i="7" s="1"/>
  <c r="CX30" i="7"/>
  <c r="DF30" i="7"/>
  <c r="BP44" i="7"/>
  <c r="BQ44" i="7" s="1"/>
  <c r="BP48" i="7"/>
  <c r="BQ48" i="7" s="1"/>
  <c r="BP50" i="7"/>
  <c r="BQ50" i="7" s="1"/>
  <c r="CT42" i="7"/>
  <c r="DD48" i="7"/>
  <c r="CK36" i="7"/>
  <c r="CM56" i="7"/>
  <c r="CP60" i="7"/>
  <c r="CX60" i="7"/>
  <c r="DM84" i="7"/>
  <c r="CK24" i="7"/>
  <c r="CM21" i="7"/>
  <c r="CR24" i="7"/>
  <c r="CR19" i="7"/>
  <c r="CZ19" i="7"/>
  <c r="BP29" i="7"/>
  <c r="BP33" i="7"/>
  <c r="BQ33" i="7" s="1"/>
  <c r="CU42" i="7"/>
  <c r="CR43" i="7"/>
  <c r="CZ43" i="7"/>
  <c r="CJ48" i="7"/>
  <c r="CK48" i="7"/>
  <c r="BP54" i="7"/>
  <c r="BQ54" i="7" s="1"/>
  <c r="BP58" i="7"/>
  <c r="BQ58" i="7" s="1"/>
  <c r="BP62" i="7"/>
  <c r="BQ62" i="7" s="1"/>
  <c r="BP111" i="7"/>
  <c r="BP75" i="7"/>
  <c r="BQ65" i="7"/>
  <c r="CO18" i="7"/>
  <c r="CN18" i="7"/>
  <c r="CN24" i="7"/>
  <c r="CP18" i="7"/>
  <c r="AF171" i="7"/>
  <c r="AG171" i="7" s="1"/>
  <c r="CM24" i="7"/>
  <c r="DM24" i="7" s="1"/>
  <c r="CL24" i="7"/>
  <c r="CK18" i="7"/>
  <c r="DM108" i="7"/>
  <c r="DM96" i="7"/>
  <c r="CS48" i="7"/>
  <c r="CQ18" i="7"/>
  <c r="AF172" i="7"/>
  <c r="AG172" i="7" s="1"/>
  <c r="CJ18" i="7"/>
  <c r="CR18" i="7"/>
  <c r="CS18" i="7"/>
  <c r="BP18" i="7"/>
  <c r="BQ18" i="7" s="1"/>
  <c r="CL18" i="7"/>
  <c r="CM18" i="7"/>
  <c r="BP17" i="7"/>
  <c r="CJ6" i="7"/>
  <c r="BN14" i="7"/>
  <c r="BM14" i="7"/>
  <c r="CA14" i="7" s="1"/>
  <c r="BL14" i="7"/>
  <c r="BK14" i="7"/>
  <c r="BY14" i="7" s="1"/>
  <c r="BJ14" i="7"/>
  <c r="BI14" i="7"/>
  <c r="BW14" i="7" s="1"/>
  <c r="BN13" i="7"/>
  <c r="BM13" i="7"/>
  <c r="CA13" i="7" s="1"/>
  <c r="BL13" i="7"/>
  <c r="BK13" i="7"/>
  <c r="BJ13" i="7"/>
  <c r="BI13" i="7"/>
  <c r="BW13" i="7" s="1"/>
  <c r="BN12" i="7"/>
  <c r="BM12" i="7"/>
  <c r="CA12" i="7" s="1"/>
  <c r="BL12" i="7"/>
  <c r="BZ12" i="7" s="1"/>
  <c r="BK12" i="7"/>
  <c r="BY12" i="7" s="1"/>
  <c r="BJ12" i="7"/>
  <c r="BI12" i="7"/>
  <c r="BW12" i="7" s="1"/>
  <c r="BN11" i="7"/>
  <c r="BM11" i="7"/>
  <c r="CA11" i="7" s="1"/>
  <c r="BL11" i="7"/>
  <c r="BK11" i="7"/>
  <c r="BJ11" i="7"/>
  <c r="BI11" i="7"/>
  <c r="BW11" i="7" s="1"/>
  <c r="BN10" i="7"/>
  <c r="BM10" i="7"/>
  <c r="BL10" i="7"/>
  <c r="BK10" i="7"/>
  <c r="BJ10" i="7"/>
  <c r="BX10" i="7" s="1"/>
  <c r="BI10" i="7"/>
  <c r="BW10" i="7" s="1"/>
  <c r="BN9" i="7"/>
  <c r="CB9" i="7" s="1"/>
  <c r="BM9" i="7"/>
  <c r="CA9" i="7" s="1"/>
  <c r="BL9" i="7"/>
  <c r="BK9" i="7"/>
  <c r="BY9" i="7" s="1"/>
  <c r="BJ9" i="7"/>
  <c r="BX9" i="7" s="1"/>
  <c r="BI9" i="7"/>
  <c r="BN8" i="7"/>
  <c r="CB8" i="7" s="1"/>
  <c r="BM8" i="7"/>
  <c r="CA8" i="7" s="1"/>
  <c r="BL8" i="7"/>
  <c r="BZ8" i="7" s="1"/>
  <c r="BK8" i="7"/>
  <c r="BY8" i="7" s="1"/>
  <c r="BJ8" i="7"/>
  <c r="BX8" i="7" s="1"/>
  <c r="BI8" i="7"/>
  <c r="BW8" i="7" s="1"/>
  <c r="BN7" i="7"/>
  <c r="BM7" i="7"/>
  <c r="CA7" i="7" s="1"/>
  <c r="BL7" i="7"/>
  <c r="BZ7" i="7" s="1"/>
  <c r="BK7" i="7"/>
  <c r="BJ7" i="7"/>
  <c r="BX7" i="7" s="1"/>
  <c r="BI7" i="7"/>
  <c r="BN6" i="7"/>
  <c r="BM6" i="7"/>
  <c r="BL6" i="7"/>
  <c r="BK6" i="7"/>
  <c r="BJ6" i="7"/>
  <c r="BI6" i="7"/>
  <c r="BW6" i="7" s="1"/>
  <c r="BN5" i="7"/>
  <c r="CB5" i="7" s="1"/>
  <c r="BM5" i="7"/>
  <c r="BL5" i="7"/>
  <c r="BK5" i="7"/>
  <c r="BJ5" i="7"/>
  <c r="BX5" i="7" s="1"/>
  <c r="CP6" i="7" l="1"/>
  <c r="CA5" i="7"/>
  <c r="CL8" i="7"/>
  <c r="BW7" i="7"/>
  <c r="CO12" i="7"/>
  <c r="CO172" i="7" s="1"/>
  <c r="BZ5" i="7"/>
  <c r="CU7" i="7"/>
  <c r="BX12" i="7"/>
  <c r="CM11" i="7"/>
  <c r="CB13" i="7"/>
  <c r="CJ7" i="7"/>
  <c r="BY7" i="7"/>
  <c r="CP7" i="7"/>
  <c r="BY11" i="7"/>
  <c r="CT7" i="7"/>
  <c r="BX11" i="7"/>
  <c r="CL7" i="7"/>
  <c r="BX6" i="7"/>
  <c r="CV7" i="7"/>
  <c r="BZ11" i="7"/>
  <c r="CM10" i="7"/>
  <c r="CB12" i="7"/>
  <c r="CS8" i="7"/>
  <c r="BX14" i="7"/>
  <c r="DM48" i="7"/>
  <c r="DM36" i="7"/>
  <c r="DD7" i="7"/>
  <c r="BZ9" i="7"/>
  <c r="CL9" i="7"/>
  <c r="BW9" i="7"/>
  <c r="CO7" i="7"/>
  <c r="BY10" i="7"/>
  <c r="DA6" i="7"/>
  <c r="CB10" i="7"/>
  <c r="CL11" i="7"/>
  <c r="CB14" i="7"/>
  <c r="CN6" i="7"/>
  <c r="BZ6" i="7"/>
  <c r="CX6" i="7"/>
  <c r="CB7" i="7"/>
  <c r="DE7" i="7"/>
  <c r="BZ10" i="7"/>
  <c r="CL10" i="7"/>
  <c r="CB11" i="7"/>
  <c r="CR8" i="7"/>
  <c r="BX13" i="7"/>
  <c r="CQ8" i="7"/>
  <c r="BZ14" i="7"/>
  <c r="CR12" i="7"/>
  <c r="CR172" i="7" s="1"/>
  <c r="CB6" i="7"/>
  <c r="CP8" i="7"/>
  <c r="BZ13" i="7"/>
  <c r="CM7" i="7"/>
  <c r="BY6" i="7"/>
  <c r="CL6" i="7"/>
  <c r="BY5" i="7"/>
  <c r="CQ6" i="7"/>
  <c r="CA6" i="7"/>
  <c r="CW6" i="7"/>
  <c r="CA10" i="7"/>
  <c r="CY7" i="7"/>
  <c r="BY13" i="7"/>
  <c r="BP51" i="7"/>
  <c r="CQ12" i="7"/>
  <c r="CQ172" i="7" s="1"/>
  <c r="CK6" i="7"/>
  <c r="BP6" i="7"/>
  <c r="BQ6" i="7" s="1"/>
  <c r="DM60" i="7"/>
  <c r="CM6" i="7"/>
  <c r="BP5" i="7"/>
  <c r="BQ5" i="7" s="1"/>
  <c r="BP39" i="7"/>
  <c r="BQ29" i="7"/>
  <c r="BQ53" i="7"/>
  <c r="BP63" i="7"/>
  <c r="CN7" i="7"/>
  <c r="CN12" i="7"/>
  <c r="CN172" i="7" s="1"/>
  <c r="BP7" i="7"/>
  <c r="CK7" i="7"/>
  <c r="CK12" i="7"/>
  <c r="CK172" i="7" s="1"/>
  <c r="CV6" i="7"/>
  <c r="CV12" i="7"/>
  <c r="CV172" i="7" s="1"/>
  <c r="CR7" i="7"/>
  <c r="BP11" i="7"/>
  <c r="BQ11" i="7" s="1"/>
  <c r="CS12" i="7"/>
  <c r="CS172" i="7" s="1"/>
  <c r="CW12" i="7"/>
  <c r="CW172" i="7" s="1"/>
  <c r="BP10" i="7"/>
  <c r="BQ10" i="7" s="1"/>
  <c r="CZ7" i="7"/>
  <c r="BP14" i="7"/>
  <c r="BQ14" i="7" s="1"/>
  <c r="CS7" i="7"/>
  <c r="BP12" i="7"/>
  <c r="BQ12" i="7" s="1"/>
  <c r="CM8" i="7"/>
  <c r="BP8" i="7"/>
  <c r="BQ8" i="7" s="1"/>
  <c r="CJ12" i="7"/>
  <c r="CJ172" i="7" s="1"/>
  <c r="BP9" i="7"/>
  <c r="BQ9" i="7" s="1"/>
  <c r="BP13" i="7"/>
  <c r="BQ13" i="7" s="1"/>
  <c r="CM9" i="7"/>
  <c r="BQ17" i="7"/>
  <c r="BP27" i="7"/>
  <c r="DB12" i="7"/>
  <c r="DB172" i="7" s="1"/>
  <c r="DB6" i="7"/>
  <c r="CZ6" i="7"/>
  <c r="CZ12" i="7"/>
  <c r="CZ172" i="7" s="1"/>
  <c r="DE12" i="7"/>
  <c r="DE172" i="7" s="1"/>
  <c r="DE6" i="7"/>
  <c r="DG12" i="7"/>
  <c r="DG172" i="7" s="1"/>
  <c r="DG6" i="7"/>
  <c r="CL12" i="7"/>
  <c r="CL172" i="7" s="1"/>
  <c r="CM12" i="7"/>
  <c r="CM172" i="7" s="1"/>
  <c r="CR6" i="7"/>
  <c r="CU12" i="7"/>
  <c r="CU172" i="7" s="1"/>
  <c r="CU6" i="7"/>
  <c r="DI12" i="7"/>
  <c r="DI172" i="7" s="1"/>
  <c r="DI6" i="7"/>
  <c r="DD6" i="7"/>
  <c r="DD12" i="7"/>
  <c r="DD172" i="7" s="1"/>
  <c r="CY6" i="7"/>
  <c r="CY12" i="7"/>
  <c r="CY172" i="7" s="1"/>
  <c r="CT6" i="7"/>
  <c r="CT12" i="7"/>
  <c r="CT172" i="7" s="1"/>
  <c r="DH12" i="7"/>
  <c r="DH172" i="7" s="1"/>
  <c r="DH6" i="7"/>
  <c r="DA12" i="7"/>
  <c r="DA172" i="7" s="1"/>
  <c r="DA7" i="7"/>
  <c r="CX12" i="7"/>
  <c r="CX172" i="7" s="1"/>
  <c r="CX7" i="7"/>
  <c r="CO6" i="7"/>
  <c r="CP12" i="7"/>
  <c r="CP172" i="7" s="1"/>
  <c r="CW7" i="7"/>
  <c r="DF6" i="7"/>
  <c r="DF12" i="7"/>
  <c r="DF172" i="7" s="1"/>
  <c r="CS6" i="7"/>
  <c r="DK12" i="7"/>
  <c r="DK172" i="7" s="1"/>
  <c r="DK6" i="7"/>
  <c r="CQ7" i="7"/>
  <c r="DC6" i="7"/>
  <c r="DC12" i="7"/>
  <c r="DC172" i="7" s="1"/>
  <c r="DJ6" i="7"/>
  <c r="DJ12" i="7"/>
  <c r="DJ172" i="7" s="1"/>
  <c r="AD196" i="7"/>
  <c r="AB196" i="7"/>
  <c r="AA196" i="7"/>
  <c r="Z196" i="7"/>
  <c r="Y196" i="7"/>
  <c r="AD195" i="7"/>
  <c r="AC195" i="7"/>
  <c r="AB195" i="7"/>
  <c r="AA195" i="7"/>
  <c r="Z195" i="7"/>
  <c r="Y195" i="7"/>
  <c r="AD194" i="7"/>
  <c r="AC194" i="7"/>
  <c r="AB194" i="7"/>
  <c r="AA194" i="7"/>
  <c r="Z194" i="7"/>
  <c r="Y194" i="7"/>
  <c r="AD193" i="7"/>
  <c r="AC193" i="7"/>
  <c r="AB193" i="7"/>
  <c r="AA193" i="7"/>
  <c r="Z193" i="7"/>
  <c r="Y193" i="7"/>
  <c r="AD192" i="7"/>
  <c r="AC192" i="7"/>
  <c r="AB192" i="7"/>
  <c r="AA192" i="7"/>
  <c r="Z192" i="7"/>
  <c r="Y192" i="7"/>
  <c r="AD191" i="7"/>
  <c r="AC191" i="7"/>
  <c r="AB191" i="7"/>
  <c r="AA191" i="7"/>
  <c r="Z191" i="7"/>
  <c r="Y191" i="7"/>
  <c r="AD190" i="7"/>
  <c r="AC190" i="7"/>
  <c r="AB190" i="7"/>
  <c r="AA190" i="7"/>
  <c r="Z190" i="7"/>
  <c r="Y190" i="7"/>
  <c r="AD189" i="7"/>
  <c r="AC189" i="7"/>
  <c r="AB189" i="7"/>
  <c r="AA189" i="7"/>
  <c r="Z189" i="7"/>
  <c r="Y189" i="7"/>
  <c r="AD188" i="7"/>
  <c r="AC188" i="7"/>
  <c r="AB188" i="7"/>
  <c r="AA188" i="7"/>
  <c r="Z188" i="7"/>
  <c r="Y188" i="7"/>
  <c r="AD187" i="7"/>
  <c r="AC187" i="7"/>
  <c r="AB187" i="7"/>
  <c r="AA187" i="7"/>
  <c r="Z187" i="7"/>
  <c r="Y187" i="7"/>
  <c r="AD186" i="7"/>
  <c r="AC186" i="7"/>
  <c r="AB186" i="7"/>
  <c r="AA186" i="7"/>
  <c r="Z186" i="7"/>
  <c r="Y186" i="7"/>
  <c r="AD185" i="7"/>
  <c r="AC185" i="7"/>
  <c r="AB185" i="7"/>
  <c r="AA185" i="7"/>
  <c r="Z185" i="7"/>
  <c r="Y185" i="7"/>
  <c r="AD184" i="7"/>
  <c r="AC184" i="7"/>
  <c r="AB184" i="7"/>
  <c r="AA184" i="7"/>
  <c r="Z184" i="7"/>
  <c r="Y184" i="7"/>
  <c r="AD183" i="7"/>
  <c r="AC183" i="7"/>
  <c r="AB183" i="7"/>
  <c r="AA183" i="7"/>
  <c r="Z183" i="7"/>
  <c r="Y183" i="7"/>
  <c r="AD182" i="7"/>
  <c r="AC182" i="7"/>
  <c r="AB182" i="7"/>
  <c r="AA182" i="7"/>
  <c r="Z182" i="7"/>
  <c r="Y182" i="7"/>
  <c r="AD181" i="7"/>
  <c r="AC181" i="7"/>
  <c r="AB181" i="7"/>
  <c r="AA181" i="7"/>
  <c r="Z181" i="7"/>
  <c r="Y181" i="7"/>
  <c r="AD180" i="7"/>
  <c r="AC180" i="7"/>
  <c r="AB180" i="7"/>
  <c r="AA180" i="7"/>
  <c r="Z180" i="7"/>
  <c r="Y180" i="7"/>
  <c r="AD179" i="7"/>
  <c r="AC179" i="7"/>
  <c r="AB179" i="7"/>
  <c r="AA179" i="7"/>
  <c r="Z179" i="7"/>
  <c r="Y179" i="7"/>
  <c r="AD178" i="7"/>
  <c r="AC178" i="7"/>
  <c r="AB178" i="7"/>
  <c r="AA178" i="7"/>
  <c r="Z178" i="7"/>
  <c r="Y178" i="7"/>
  <c r="AD177" i="7"/>
  <c r="AC177" i="7"/>
  <c r="AB177" i="7"/>
  <c r="AA177" i="7"/>
  <c r="Z177" i="7"/>
  <c r="Y177" i="7"/>
  <c r="AD176" i="7"/>
  <c r="AC176" i="7"/>
  <c r="AB176" i="7"/>
  <c r="AA176" i="7"/>
  <c r="Z176" i="7"/>
  <c r="Y176" i="7"/>
  <c r="AD175" i="7"/>
  <c r="AC175" i="7"/>
  <c r="AB175" i="7"/>
  <c r="AA175" i="7"/>
  <c r="Z175" i="7"/>
  <c r="Y175" i="7"/>
  <c r="AD174" i="7"/>
  <c r="AC174" i="7"/>
  <c r="AB174" i="7"/>
  <c r="AA174" i="7"/>
  <c r="Z174" i="7"/>
  <c r="Y174" i="7"/>
  <c r="AD173" i="7"/>
  <c r="AC173" i="7"/>
  <c r="AB173" i="7"/>
  <c r="AA173" i="7"/>
  <c r="Z173" i="7"/>
  <c r="Y173" i="7"/>
  <c r="AD169" i="7"/>
  <c r="AC169" i="7"/>
  <c r="AB169" i="7"/>
  <c r="AA169" i="7"/>
  <c r="Z169" i="7"/>
  <c r="Y169" i="7"/>
  <c r="AD168" i="7"/>
  <c r="AC168" i="7"/>
  <c r="AB168" i="7"/>
  <c r="AA168" i="7"/>
  <c r="Z168" i="7"/>
  <c r="Y168" i="7"/>
  <c r="AD167" i="7"/>
  <c r="AC167" i="7"/>
  <c r="AB167" i="7"/>
  <c r="AA167" i="7"/>
  <c r="Z167" i="7"/>
  <c r="Y167" i="7"/>
  <c r="AD166" i="7"/>
  <c r="AC166" i="7"/>
  <c r="AB166" i="7"/>
  <c r="AA166" i="7"/>
  <c r="Z166" i="7"/>
  <c r="Y166" i="7"/>
  <c r="AD165" i="7"/>
  <c r="AC165" i="7"/>
  <c r="AB165" i="7"/>
  <c r="AA165" i="7"/>
  <c r="Z165" i="7"/>
  <c r="Y165" i="7"/>
  <c r="AD164" i="7"/>
  <c r="AC164" i="7"/>
  <c r="AB164" i="7"/>
  <c r="AA164" i="7"/>
  <c r="Z164" i="7"/>
  <c r="Y164" i="7"/>
  <c r="AD163" i="7"/>
  <c r="AC163" i="7"/>
  <c r="AB163" i="7"/>
  <c r="AA163" i="7"/>
  <c r="Z163" i="7"/>
  <c r="Y163" i="7"/>
  <c r="AD162" i="7"/>
  <c r="AC162" i="7"/>
  <c r="AB162" i="7"/>
  <c r="AA162" i="7"/>
  <c r="Z162" i="7"/>
  <c r="Y162" i="7"/>
  <c r="AD161" i="7"/>
  <c r="AC161" i="7"/>
  <c r="AB161" i="7"/>
  <c r="AA161" i="7"/>
  <c r="Z161" i="7"/>
  <c r="Y161" i="7"/>
  <c r="AD157" i="7"/>
  <c r="AC157" i="7"/>
  <c r="AB157" i="7"/>
  <c r="AA157" i="7"/>
  <c r="Z157" i="7"/>
  <c r="Y157" i="7"/>
  <c r="AD156" i="7"/>
  <c r="AC156" i="7"/>
  <c r="AB156" i="7"/>
  <c r="AA156" i="7"/>
  <c r="Z156" i="7"/>
  <c r="Y156" i="7"/>
  <c r="AD155" i="7"/>
  <c r="AC155" i="7"/>
  <c r="AB155" i="7"/>
  <c r="AA155" i="7"/>
  <c r="Z155" i="7"/>
  <c r="Y155" i="7"/>
  <c r="AD154" i="7"/>
  <c r="AC154" i="7"/>
  <c r="AB154" i="7"/>
  <c r="AA154" i="7"/>
  <c r="Z154" i="7"/>
  <c r="Y154" i="7"/>
  <c r="AD153" i="7"/>
  <c r="AC153" i="7"/>
  <c r="AB153" i="7"/>
  <c r="AA153" i="7"/>
  <c r="Z153" i="7"/>
  <c r="Y153" i="7"/>
  <c r="AD152" i="7"/>
  <c r="AC152" i="7"/>
  <c r="AB152" i="7"/>
  <c r="AA152" i="7"/>
  <c r="Z152" i="7"/>
  <c r="Y152" i="7"/>
  <c r="AD151" i="7"/>
  <c r="AC151" i="7"/>
  <c r="AB151" i="7"/>
  <c r="AA151" i="7"/>
  <c r="Z151" i="7"/>
  <c r="Y151" i="7"/>
  <c r="AD150" i="7"/>
  <c r="AC150" i="7"/>
  <c r="AB150" i="7"/>
  <c r="AA150" i="7"/>
  <c r="Z150" i="7"/>
  <c r="Y150" i="7"/>
  <c r="AD149" i="7"/>
  <c r="AC149" i="7"/>
  <c r="AB149" i="7"/>
  <c r="AA149" i="7"/>
  <c r="Z149" i="7"/>
  <c r="Y149" i="7"/>
  <c r="AD148" i="7"/>
  <c r="AC148" i="7"/>
  <c r="AB148" i="7"/>
  <c r="AA148" i="7"/>
  <c r="Z148" i="7"/>
  <c r="Y148" i="7"/>
  <c r="AD147" i="7"/>
  <c r="AC147" i="7"/>
  <c r="AB147" i="7"/>
  <c r="AA147" i="7"/>
  <c r="Z147" i="7"/>
  <c r="Y147" i="7"/>
  <c r="AD146" i="7"/>
  <c r="AC146" i="7"/>
  <c r="AB146" i="7"/>
  <c r="AA146" i="7"/>
  <c r="Z146" i="7"/>
  <c r="Y146" i="7"/>
  <c r="AD145" i="7"/>
  <c r="AC145" i="7"/>
  <c r="AB145" i="7"/>
  <c r="AA145" i="7"/>
  <c r="Z145" i="7"/>
  <c r="Y145" i="7"/>
  <c r="AD144" i="7"/>
  <c r="AC144" i="7"/>
  <c r="AB144" i="7"/>
  <c r="AA144" i="7"/>
  <c r="Z144" i="7"/>
  <c r="Y144" i="7"/>
  <c r="AD143" i="7"/>
  <c r="AC143" i="7"/>
  <c r="AB143" i="7"/>
  <c r="AA143" i="7"/>
  <c r="Z143" i="7"/>
  <c r="Y143" i="7"/>
  <c r="AD142" i="7"/>
  <c r="AC142" i="7"/>
  <c r="AB142" i="7"/>
  <c r="AA142" i="7"/>
  <c r="Z142" i="7"/>
  <c r="Y142" i="7"/>
  <c r="AD141" i="7"/>
  <c r="AC141" i="7"/>
  <c r="AB141" i="7"/>
  <c r="AA141" i="7"/>
  <c r="Z141" i="7"/>
  <c r="Y141" i="7"/>
  <c r="AD140" i="7"/>
  <c r="AC140" i="7"/>
  <c r="AB140" i="7"/>
  <c r="AA140" i="7"/>
  <c r="Z140" i="7"/>
  <c r="Y140" i="7"/>
  <c r="AD139" i="7"/>
  <c r="AC139" i="7"/>
  <c r="AB139" i="7"/>
  <c r="AA139" i="7"/>
  <c r="Z139" i="7"/>
  <c r="Y139" i="7"/>
  <c r="AD138" i="7"/>
  <c r="AC138" i="7"/>
  <c r="AB138" i="7"/>
  <c r="AA138" i="7"/>
  <c r="Z138" i="7"/>
  <c r="Y138" i="7"/>
  <c r="AD137" i="7"/>
  <c r="AC137" i="7"/>
  <c r="AB137" i="7"/>
  <c r="AA137" i="7"/>
  <c r="Z137" i="7"/>
  <c r="Y137" i="7"/>
  <c r="AD136" i="7"/>
  <c r="AC136" i="7"/>
  <c r="AB136" i="7"/>
  <c r="AA136" i="7"/>
  <c r="Z136" i="7"/>
  <c r="Y136" i="7"/>
  <c r="AD135" i="7"/>
  <c r="AC135" i="7"/>
  <c r="AB135" i="7"/>
  <c r="AA135" i="7"/>
  <c r="Z135" i="7"/>
  <c r="Y135" i="7"/>
  <c r="AD134" i="7"/>
  <c r="AC134" i="7"/>
  <c r="AB134" i="7"/>
  <c r="AA134" i="7"/>
  <c r="Z134" i="7"/>
  <c r="Y134" i="7"/>
  <c r="AD133" i="7"/>
  <c r="AC133" i="7"/>
  <c r="AB133" i="7"/>
  <c r="AA133" i="7"/>
  <c r="Z133" i="7"/>
  <c r="Y133" i="7"/>
  <c r="AD132" i="7"/>
  <c r="AC132" i="7"/>
  <c r="AB132" i="7"/>
  <c r="AA132" i="7"/>
  <c r="Z132" i="7"/>
  <c r="Y132" i="7"/>
  <c r="AD131" i="7"/>
  <c r="AC131" i="7"/>
  <c r="AB131" i="7"/>
  <c r="AA131" i="7"/>
  <c r="Z131" i="7"/>
  <c r="Y131" i="7"/>
  <c r="AD130" i="7"/>
  <c r="AC130" i="7"/>
  <c r="AB130" i="7"/>
  <c r="AA130" i="7"/>
  <c r="Z130" i="7"/>
  <c r="Y130" i="7"/>
  <c r="AD129" i="7"/>
  <c r="AC129" i="7"/>
  <c r="AB129" i="7"/>
  <c r="AA129" i="7"/>
  <c r="Z129" i="7"/>
  <c r="Y129" i="7"/>
  <c r="AD128" i="7"/>
  <c r="AC128" i="7"/>
  <c r="AB128" i="7"/>
  <c r="AA128" i="7"/>
  <c r="Z128" i="7"/>
  <c r="Y128" i="7"/>
  <c r="AD127" i="7"/>
  <c r="AC127" i="7"/>
  <c r="AB127" i="7"/>
  <c r="AA127" i="7"/>
  <c r="Z127" i="7"/>
  <c r="Y127" i="7"/>
  <c r="AD126" i="7"/>
  <c r="AC126" i="7"/>
  <c r="AB126" i="7"/>
  <c r="AA126" i="7"/>
  <c r="Z126" i="7"/>
  <c r="Y126" i="7"/>
  <c r="AD125" i="7"/>
  <c r="AC125" i="7"/>
  <c r="AB125" i="7"/>
  <c r="AA125" i="7"/>
  <c r="Z125" i="7"/>
  <c r="Y125" i="7"/>
  <c r="AD124" i="7"/>
  <c r="AC124" i="7"/>
  <c r="AB124" i="7"/>
  <c r="AA124" i="7"/>
  <c r="Z124" i="7"/>
  <c r="Y124" i="7"/>
  <c r="AD123" i="7"/>
  <c r="AC123" i="7"/>
  <c r="AB123" i="7"/>
  <c r="AA123" i="7"/>
  <c r="Z123" i="7"/>
  <c r="Y123" i="7"/>
  <c r="AD122" i="7"/>
  <c r="AC122" i="7"/>
  <c r="AB122" i="7"/>
  <c r="AA122" i="7"/>
  <c r="Z122" i="7"/>
  <c r="Y122" i="7"/>
  <c r="AD118" i="7"/>
  <c r="AC118" i="7"/>
  <c r="AB118" i="7"/>
  <c r="AA118" i="7"/>
  <c r="Z118" i="7"/>
  <c r="Y118" i="7"/>
  <c r="AD117" i="7"/>
  <c r="AC117" i="7"/>
  <c r="AB117" i="7"/>
  <c r="AA117" i="7"/>
  <c r="Z117" i="7"/>
  <c r="Y117" i="7"/>
  <c r="AD116" i="7"/>
  <c r="AC116" i="7"/>
  <c r="AB116" i="7"/>
  <c r="AA116" i="7"/>
  <c r="Z116" i="7"/>
  <c r="Y116" i="7"/>
  <c r="AD115" i="7"/>
  <c r="AC115" i="7"/>
  <c r="AB115" i="7"/>
  <c r="AA115" i="7"/>
  <c r="Z115" i="7"/>
  <c r="Y115" i="7"/>
  <c r="AD114" i="7"/>
  <c r="AC114" i="7"/>
  <c r="AB114" i="7"/>
  <c r="AA114" i="7"/>
  <c r="Z114" i="7"/>
  <c r="Y114" i="7"/>
  <c r="AD113" i="7"/>
  <c r="AC113" i="7"/>
  <c r="AB113" i="7"/>
  <c r="AA113" i="7"/>
  <c r="Z113" i="7"/>
  <c r="Y113" i="7"/>
  <c r="AD112" i="7"/>
  <c r="AC112" i="7"/>
  <c r="AB112" i="7"/>
  <c r="AA112" i="7"/>
  <c r="Z112" i="7"/>
  <c r="Y112" i="7"/>
  <c r="AD111" i="7"/>
  <c r="AC111" i="7"/>
  <c r="AB111" i="7"/>
  <c r="AA111" i="7"/>
  <c r="Z111" i="7"/>
  <c r="Y111" i="7"/>
  <c r="AD110" i="7"/>
  <c r="AC110" i="7"/>
  <c r="AB110" i="7"/>
  <c r="AA110" i="7"/>
  <c r="Z110" i="7"/>
  <c r="Y110" i="7"/>
  <c r="AD109" i="7"/>
  <c r="AC109" i="7"/>
  <c r="AB109" i="7"/>
  <c r="AA109" i="7"/>
  <c r="Z109" i="7"/>
  <c r="Y109" i="7"/>
  <c r="AD108" i="7"/>
  <c r="AC108" i="7"/>
  <c r="AB108" i="7"/>
  <c r="AA108" i="7"/>
  <c r="Z108" i="7"/>
  <c r="Y108" i="7"/>
  <c r="AD107" i="7"/>
  <c r="AC107" i="7"/>
  <c r="AB107" i="7"/>
  <c r="AA107" i="7"/>
  <c r="Z107" i="7"/>
  <c r="Y107" i="7"/>
  <c r="AD106" i="7"/>
  <c r="AC106" i="7"/>
  <c r="AB106" i="7"/>
  <c r="AA106" i="7"/>
  <c r="Z106" i="7"/>
  <c r="Y106" i="7"/>
  <c r="AD105" i="7"/>
  <c r="AC105" i="7"/>
  <c r="AB105" i="7"/>
  <c r="AA105" i="7"/>
  <c r="Z105" i="7"/>
  <c r="Y105" i="7"/>
  <c r="AD104" i="7"/>
  <c r="AC104" i="7"/>
  <c r="AB104" i="7"/>
  <c r="AA104" i="7"/>
  <c r="Z104" i="7"/>
  <c r="Y104" i="7"/>
  <c r="AD103" i="7"/>
  <c r="AC103" i="7"/>
  <c r="AB103" i="7"/>
  <c r="AA103" i="7"/>
  <c r="Z103" i="7"/>
  <c r="Y103" i="7"/>
  <c r="AD102" i="7"/>
  <c r="AC102" i="7"/>
  <c r="AB102" i="7"/>
  <c r="AA102" i="7"/>
  <c r="Z102" i="7"/>
  <c r="Y102" i="7"/>
  <c r="AD101" i="7"/>
  <c r="AC101" i="7"/>
  <c r="AB101" i="7"/>
  <c r="AA101" i="7"/>
  <c r="Z101" i="7"/>
  <c r="Y101" i="7"/>
  <c r="AD100" i="7"/>
  <c r="AC100" i="7"/>
  <c r="AB100" i="7"/>
  <c r="AA100" i="7"/>
  <c r="Z100" i="7"/>
  <c r="Y100" i="7"/>
  <c r="AD99" i="7"/>
  <c r="AC99" i="7"/>
  <c r="AB99" i="7"/>
  <c r="AA99" i="7"/>
  <c r="Z99" i="7"/>
  <c r="Y99" i="7"/>
  <c r="AD98" i="7"/>
  <c r="AC98" i="7"/>
  <c r="AB98" i="7"/>
  <c r="AA98" i="7"/>
  <c r="Z98" i="7"/>
  <c r="Y98" i="7"/>
  <c r="AD97" i="7"/>
  <c r="AC97" i="7"/>
  <c r="AB97" i="7"/>
  <c r="AA97" i="7"/>
  <c r="Z97" i="7"/>
  <c r="Y97" i="7"/>
  <c r="AD96" i="7"/>
  <c r="AC96" i="7"/>
  <c r="AB96" i="7"/>
  <c r="AA96" i="7"/>
  <c r="Z96" i="7"/>
  <c r="Y96" i="7"/>
  <c r="AD95" i="7"/>
  <c r="AC95" i="7"/>
  <c r="AB95" i="7"/>
  <c r="AA95" i="7"/>
  <c r="Z95" i="7"/>
  <c r="Y95" i="7"/>
  <c r="AD94" i="7"/>
  <c r="AC94" i="7"/>
  <c r="AB94" i="7"/>
  <c r="AA94" i="7"/>
  <c r="Z94" i="7"/>
  <c r="Y94" i="7"/>
  <c r="AD93" i="7"/>
  <c r="AC93" i="7"/>
  <c r="AB93" i="7"/>
  <c r="AA93" i="7"/>
  <c r="Z93" i="7"/>
  <c r="Y93" i="7"/>
  <c r="AD92" i="7"/>
  <c r="AC92" i="7"/>
  <c r="AB92" i="7"/>
  <c r="AA92" i="7"/>
  <c r="Z92" i="7"/>
  <c r="Y92" i="7"/>
  <c r="AD91" i="7"/>
  <c r="AC91" i="7"/>
  <c r="AB91" i="7"/>
  <c r="AA91" i="7"/>
  <c r="Z91" i="7"/>
  <c r="Y91" i="7"/>
  <c r="AD90" i="7"/>
  <c r="AC90" i="7"/>
  <c r="AB90" i="7"/>
  <c r="AA90" i="7"/>
  <c r="Z90" i="7"/>
  <c r="Y90" i="7"/>
  <c r="AD89" i="7"/>
  <c r="AC89" i="7"/>
  <c r="AB89" i="7"/>
  <c r="AA89" i="7"/>
  <c r="Z89" i="7"/>
  <c r="Y89" i="7"/>
  <c r="AD88" i="7"/>
  <c r="AC88" i="7"/>
  <c r="AB88" i="7"/>
  <c r="AA88" i="7"/>
  <c r="Z88" i="7"/>
  <c r="Y88" i="7"/>
  <c r="AD87" i="7"/>
  <c r="AC87" i="7"/>
  <c r="AB87" i="7"/>
  <c r="AA87" i="7"/>
  <c r="Z87" i="7"/>
  <c r="Y87" i="7"/>
  <c r="AD86" i="7"/>
  <c r="AC86" i="7"/>
  <c r="AB86" i="7"/>
  <c r="AA86" i="7"/>
  <c r="Z86" i="7"/>
  <c r="Y86" i="7"/>
  <c r="AD85" i="7"/>
  <c r="AC85" i="7"/>
  <c r="AB85" i="7"/>
  <c r="AA85" i="7"/>
  <c r="Z85" i="7"/>
  <c r="Y85" i="7"/>
  <c r="AD84" i="7"/>
  <c r="AC84" i="7"/>
  <c r="AB84" i="7"/>
  <c r="AA84" i="7"/>
  <c r="Z84" i="7"/>
  <c r="Y84" i="7"/>
  <c r="AD83" i="7"/>
  <c r="AC83" i="7"/>
  <c r="AB83" i="7"/>
  <c r="AA83" i="7"/>
  <c r="Z83" i="7"/>
  <c r="Y83" i="7"/>
  <c r="AD79" i="7"/>
  <c r="AC79" i="7"/>
  <c r="AB79" i="7"/>
  <c r="AA79" i="7"/>
  <c r="Z79" i="7"/>
  <c r="Y79" i="7"/>
  <c r="AD78" i="7"/>
  <c r="AC78" i="7"/>
  <c r="AB78" i="7"/>
  <c r="AA78" i="7"/>
  <c r="Z78" i="7"/>
  <c r="Y78" i="7"/>
  <c r="AD77" i="7"/>
  <c r="AC77" i="7"/>
  <c r="AB77" i="7"/>
  <c r="AA77" i="7"/>
  <c r="Z77" i="7"/>
  <c r="Y77" i="7"/>
  <c r="AD76" i="7"/>
  <c r="AC76" i="7"/>
  <c r="AB76" i="7"/>
  <c r="AA76" i="7"/>
  <c r="Z76" i="7"/>
  <c r="Y76" i="7"/>
  <c r="AD75" i="7"/>
  <c r="AC75" i="7"/>
  <c r="AB75" i="7"/>
  <c r="AA75" i="7"/>
  <c r="Z75" i="7"/>
  <c r="Y75" i="7"/>
  <c r="AD74" i="7"/>
  <c r="AC74" i="7"/>
  <c r="AB74" i="7"/>
  <c r="AA74" i="7"/>
  <c r="Z74" i="7"/>
  <c r="Y74" i="7"/>
  <c r="AD73" i="7"/>
  <c r="AC73" i="7"/>
  <c r="AB73" i="7"/>
  <c r="AA73" i="7"/>
  <c r="Z73" i="7"/>
  <c r="Y73" i="7"/>
  <c r="AD72" i="7"/>
  <c r="AC72" i="7"/>
  <c r="AB72" i="7"/>
  <c r="AA72" i="7"/>
  <c r="Z72" i="7"/>
  <c r="Y72" i="7"/>
  <c r="AD71" i="7"/>
  <c r="AC71" i="7"/>
  <c r="AB71" i="7"/>
  <c r="AA71" i="7"/>
  <c r="Z71" i="7"/>
  <c r="Y71" i="7"/>
  <c r="AD70" i="7"/>
  <c r="AC70" i="7"/>
  <c r="AB70" i="7"/>
  <c r="AA70" i="7"/>
  <c r="Z70" i="7"/>
  <c r="Y70" i="7"/>
  <c r="AD69" i="7"/>
  <c r="AC69" i="7"/>
  <c r="AB69" i="7"/>
  <c r="AA69" i="7"/>
  <c r="Z69" i="7"/>
  <c r="Y69" i="7"/>
  <c r="AD68" i="7"/>
  <c r="AC68" i="7"/>
  <c r="AB68" i="7"/>
  <c r="AA68" i="7"/>
  <c r="Z68" i="7"/>
  <c r="Y68" i="7"/>
  <c r="AD67" i="7"/>
  <c r="AC67" i="7"/>
  <c r="AB67" i="7"/>
  <c r="AA67" i="7"/>
  <c r="Z67" i="7"/>
  <c r="Y67" i="7"/>
  <c r="AD66" i="7"/>
  <c r="AC66" i="7"/>
  <c r="AB66" i="7"/>
  <c r="AA66" i="7"/>
  <c r="Z66" i="7"/>
  <c r="Y66" i="7"/>
  <c r="AD65" i="7"/>
  <c r="AC65" i="7"/>
  <c r="AB65" i="7"/>
  <c r="AA65" i="7"/>
  <c r="Z65" i="7"/>
  <c r="Y65" i="7"/>
  <c r="AD64" i="7"/>
  <c r="AC64" i="7"/>
  <c r="AB64" i="7"/>
  <c r="AA64" i="7"/>
  <c r="Z64" i="7"/>
  <c r="Y64" i="7"/>
  <c r="AD63" i="7"/>
  <c r="AC63" i="7"/>
  <c r="AB63" i="7"/>
  <c r="AA63" i="7"/>
  <c r="Z63" i="7"/>
  <c r="Y63" i="7"/>
  <c r="AD62" i="7"/>
  <c r="AC62" i="7"/>
  <c r="AB62" i="7"/>
  <c r="AA62" i="7"/>
  <c r="Z62" i="7"/>
  <c r="Y62" i="7"/>
  <c r="AD61" i="7"/>
  <c r="AC61" i="7"/>
  <c r="AB61" i="7"/>
  <c r="AA61" i="7"/>
  <c r="Z61" i="7"/>
  <c r="Y61" i="7"/>
  <c r="AD60" i="7"/>
  <c r="AC60" i="7"/>
  <c r="AB60" i="7"/>
  <c r="AA60" i="7"/>
  <c r="Z60" i="7"/>
  <c r="Y60" i="7"/>
  <c r="AD57" i="7"/>
  <c r="AC57" i="7"/>
  <c r="AB57" i="7"/>
  <c r="AA57" i="7"/>
  <c r="Z57" i="7"/>
  <c r="Y57" i="7"/>
  <c r="AD56" i="7"/>
  <c r="AC56" i="7"/>
  <c r="AB56" i="7"/>
  <c r="AA56" i="7"/>
  <c r="Z56" i="7"/>
  <c r="Y56" i="7"/>
  <c r="AD55" i="7"/>
  <c r="AC55" i="7"/>
  <c r="AB55" i="7"/>
  <c r="AA55" i="7"/>
  <c r="Z55" i="7"/>
  <c r="Y55" i="7"/>
  <c r="AD54" i="7"/>
  <c r="AC54" i="7"/>
  <c r="AB54" i="7"/>
  <c r="AA54" i="7"/>
  <c r="Z54" i="7"/>
  <c r="Y54" i="7"/>
  <c r="AD53" i="7"/>
  <c r="AC53" i="7"/>
  <c r="AB53" i="7"/>
  <c r="AA53" i="7"/>
  <c r="Z53" i="7"/>
  <c r="Y53" i="7"/>
  <c r="AD52" i="7"/>
  <c r="AC52" i="7"/>
  <c r="AB52" i="7"/>
  <c r="AA52" i="7"/>
  <c r="Z52" i="7"/>
  <c r="Y52" i="7"/>
  <c r="AD51" i="7"/>
  <c r="AC51" i="7"/>
  <c r="AB51" i="7"/>
  <c r="AA51" i="7"/>
  <c r="Z51" i="7"/>
  <c r="Y51" i="7"/>
  <c r="AD50" i="7"/>
  <c r="AC50" i="7"/>
  <c r="AB50" i="7"/>
  <c r="AA50" i="7"/>
  <c r="Z50" i="7"/>
  <c r="Y50" i="7"/>
  <c r="AD49" i="7"/>
  <c r="AC49" i="7"/>
  <c r="AB49" i="7"/>
  <c r="AA49" i="7"/>
  <c r="Z49" i="7"/>
  <c r="Y49" i="7"/>
  <c r="AD48" i="7"/>
  <c r="AC48" i="7"/>
  <c r="AB48" i="7"/>
  <c r="AA48" i="7"/>
  <c r="Z48" i="7"/>
  <c r="Y48" i="7"/>
  <c r="AD47" i="7"/>
  <c r="AC47" i="7"/>
  <c r="AB47" i="7"/>
  <c r="AA47" i="7"/>
  <c r="Z47" i="7"/>
  <c r="Y47" i="7"/>
  <c r="AD46" i="7"/>
  <c r="AC46" i="7"/>
  <c r="AB46" i="7"/>
  <c r="AA46" i="7"/>
  <c r="Z46" i="7"/>
  <c r="Y46" i="7"/>
  <c r="AD45" i="7"/>
  <c r="AC45" i="7"/>
  <c r="AB45" i="7"/>
  <c r="AA45" i="7"/>
  <c r="Z45" i="7"/>
  <c r="Y45" i="7"/>
  <c r="AD44" i="7"/>
  <c r="AC44" i="7"/>
  <c r="AB44" i="7"/>
  <c r="AA44" i="7"/>
  <c r="Z44" i="7"/>
  <c r="Y44" i="7"/>
  <c r="AD40" i="7"/>
  <c r="AC40" i="7"/>
  <c r="AB40" i="7"/>
  <c r="AA40" i="7"/>
  <c r="Z40" i="7"/>
  <c r="Y40" i="7"/>
  <c r="AD39" i="7"/>
  <c r="AC39" i="7"/>
  <c r="AB39" i="7"/>
  <c r="AA39" i="7"/>
  <c r="Z39" i="7"/>
  <c r="Y39" i="7"/>
  <c r="AD38" i="7"/>
  <c r="AC38" i="7"/>
  <c r="AB38" i="7"/>
  <c r="AA38" i="7"/>
  <c r="Z38" i="7"/>
  <c r="Y38" i="7"/>
  <c r="AD37" i="7"/>
  <c r="AC37" i="7"/>
  <c r="AB37" i="7"/>
  <c r="AA37" i="7"/>
  <c r="Z37" i="7"/>
  <c r="Y37" i="7"/>
  <c r="AD36" i="7"/>
  <c r="AC36" i="7"/>
  <c r="AB36" i="7"/>
  <c r="AA36" i="7"/>
  <c r="Z36" i="7"/>
  <c r="Y36" i="7"/>
  <c r="AD35" i="7"/>
  <c r="AC35" i="7"/>
  <c r="AB35" i="7"/>
  <c r="AA35" i="7"/>
  <c r="Z35" i="7"/>
  <c r="Y35" i="7"/>
  <c r="AD34" i="7"/>
  <c r="AC34" i="7"/>
  <c r="AB34" i="7"/>
  <c r="AA34" i="7"/>
  <c r="Z34" i="7"/>
  <c r="Y34" i="7"/>
  <c r="AD33" i="7"/>
  <c r="AC33" i="7"/>
  <c r="AB33" i="7"/>
  <c r="AA33" i="7"/>
  <c r="Z33" i="7"/>
  <c r="Y33" i="7"/>
  <c r="AD32" i="7"/>
  <c r="AC32" i="7"/>
  <c r="AB32" i="7"/>
  <c r="AA32" i="7"/>
  <c r="Z32" i="7"/>
  <c r="Y32" i="7"/>
  <c r="AD31" i="7"/>
  <c r="AC31" i="7"/>
  <c r="AB31" i="7"/>
  <c r="AA31" i="7"/>
  <c r="Z31" i="7"/>
  <c r="Y31" i="7"/>
  <c r="AD30" i="7"/>
  <c r="AC30" i="7"/>
  <c r="AB30" i="7"/>
  <c r="AA30" i="7"/>
  <c r="Z30" i="7"/>
  <c r="Y30" i="7"/>
  <c r="AD29" i="7"/>
  <c r="AC29" i="7"/>
  <c r="AB29" i="7"/>
  <c r="AA29" i="7"/>
  <c r="Z29" i="7"/>
  <c r="Y29" i="7"/>
  <c r="AD28" i="7"/>
  <c r="AC28" i="7"/>
  <c r="AB28" i="7"/>
  <c r="AA28" i="7"/>
  <c r="Z28" i="7"/>
  <c r="Y28" i="7"/>
  <c r="AD27" i="7"/>
  <c r="AC27" i="7"/>
  <c r="AB27" i="7"/>
  <c r="AA27" i="7"/>
  <c r="Z27" i="7"/>
  <c r="Y27" i="7"/>
  <c r="AD26" i="7"/>
  <c r="AC26" i="7"/>
  <c r="AB26" i="7"/>
  <c r="AA26" i="7"/>
  <c r="Z26" i="7"/>
  <c r="Y26" i="7"/>
  <c r="AD25" i="7"/>
  <c r="AC25" i="7"/>
  <c r="AB25" i="7"/>
  <c r="AA25" i="7"/>
  <c r="Z25" i="7"/>
  <c r="Y25" i="7"/>
  <c r="AD24" i="7"/>
  <c r="AC24" i="7"/>
  <c r="AB24" i="7"/>
  <c r="AA24" i="7"/>
  <c r="Z24" i="7"/>
  <c r="Y24" i="7"/>
  <c r="AD23" i="7"/>
  <c r="AC23" i="7"/>
  <c r="AB23" i="7"/>
  <c r="AA23" i="7"/>
  <c r="Z23" i="7"/>
  <c r="Y23" i="7"/>
  <c r="AD22" i="7"/>
  <c r="AC22" i="7"/>
  <c r="AB22" i="7"/>
  <c r="AA22" i="7"/>
  <c r="Z22" i="7"/>
  <c r="Y22" i="7"/>
  <c r="AD21" i="7"/>
  <c r="AC21" i="7"/>
  <c r="AB21" i="7"/>
  <c r="AA21" i="7"/>
  <c r="Z21" i="7"/>
  <c r="Y21" i="7"/>
  <c r="AD20" i="7"/>
  <c r="AC20" i="7"/>
  <c r="AB20" i="7"/>
  <c r="AA20" i="7"/>
  <c r="Z20" i="7"/>
  <c r="Y20" i="7"/>
  <c r="AD19" i="7"/>
  <c r="AC19" i="7"/>
  <c r="AB19" i="7"/>
  <c r="AA19" i="7"/>
  <c r="Z19" i="7"/>
  <c r="Y19" i="7"/>
  <c r="AD18" i="7"/>
  <c r="AC18" i="7"/>
  <c r="AB18" i="7"/>
  <c r="AA18" i="7"/>
  <c r="Z18" i="7"/>
  <c r="Y18" i="7"/>
  <c r="AD17" i="7"/>
  <c r="AC17" i="7"/>
  <c r="AB17" i="7"/>
  <c r="AA17" i="7"/>
  <c r="Z17" i="7"/>
  <c r="Y17" i="7"/>
  <c r="AD16" i="7"/>
  <c r="AC16" i="7"/>
  <c r="AB16" i="7"/>
  <c r="AA16" i="7"/>
  <c r="Z16" i="7"/>
  <c r="Y16" i="7"/>
  <c r="AD15" i="7"/>
  <c r="AC15" i="7"/>
  <c r="AB15" i="7"/>
  <c r="AA15" i="7"/>
  <c r="Z15" i="7"/>
  <c r="Y15" i="7"/>
  <c r="AD14" i="7"/>
  <c r="AC14" i="7"/>
  <c r="AB14" i="7"/>
  <c r="AA14" i="7"/>
  <c r="Z14" i="7"/>
  <c r="Y14" i="7"/>
  <c r="AD13" i="7"/>
  <c r="AC13" i="7"/>
  <c r="AB13" i="7"/>
  <c r="AA13" i="7"/>
  <c r="Z13" i="7"/>
  <c r="Y13" i="7"/>
  <c r="AD12" i="7"/>
  <c r="AC12" i="7"/>
  <c r="AB12" i="7"/>
  <c r="AA12" i="7"/>
  <c r="Z12" i="7"/>
  <c r="Y12" i="7"/>
  <c r="AD11" i="7"/>
  <c r="AC11" i="7"/>
  <c r="AB11" i="7"/>
  <c r="AA11" i="7"/>
  <c r="Z11" i="7"/>
  <c r="Y11" i="7"/>
  <c r="AD10" i="7"/>
  <c r="AC10" i="7"/>
  <c r="AB10" i="7"/>
  <c r="AA10" i="7"/>
  <c r="Z10" i="7"/>
  <c r="Y10" i="7"/>
  <c r="AD9" i="7"/>
  <c r="AC9" i="7"/>
  <c r="AB9" i="7"/>
  <c r="AA9" i="7"/>
  <c r="Z9" i="7"/>
  <c r="Y9" i="7"/>
  <c r="AD8" i="7"/>
  <c r="AC8" i="7"/>
  <c r="AB8" i="7"/>
  <c r="AA8" i="7"/>
  <c r="Z8" i="7"/>
  <c r="Y8" i="7"/>
  <c r="AD7" i="7"/>
  <c r="AC7" i="7"/>
  <c r="AB7" i="7"/>
  <c r="AA7" i="7"/>
  <c r="Z7" i="7"/>
  <c r="Y7" i="7"/>
  <c r="AD6" i="7"/>
  <c r="AC6" i="7"/>
  <c r="AB6" i="7"/>
  <c r="AA6" i="7"/>
  <c r="Z6" i="7"/>
  <c r="Y6" i="7"/>
  <c r="AD5" i="7"/>
  <c r="AC5" i="7"/>
  <c r="AB5" i="7"/>
  <c r="AA5" i="7"/>
  <c r="Z5" i="7"/>
  <c r="Y5" i="7"/>
  <c r="AF123" i="7" l="1"/>
  <c r="AG123" i="7" s="1"/>
  <c r="AF127" i="7"/>
  <c r="AG127" i="7" s="1"/>
  <c r="AF131" i="7"/>
  <c r="AG131" i="7" s="1"/>
  <c r="AF135" i="7"/>
  <c r="AG135" i="7" s="1"/>
  <c r="AF139" i="7"/>
  <c r="AG139" i="7" s="1"/>
  <c r="AF143" i="7"/>
  <c r="AG143" i="7" s="1"/>
  <c r="AF147" i="7"/>
  <c r="AG147" i="7" s="1"/>
  <c r="AF151" i="7"/>
  <c r="AG151" i="7" s="1"/>
  <c r="AF155" i="7"/>
  <c r="AG155" i="7" s="1"/>
  <c r="AF166" i="7"/>
  <c r="AG166" i="7" s="1"/>
  <c r="AF173" i="7"/>
  <c r="AG173" i="7" s="1"/>
  <c r="AF177" i="7"/>
  <c r="AG177" i="7" s="1"/>
  <c r="AF181" i="7"/>
  <c r="AG181" i="7" s="1"/>
  <c r="AF185" i="7"/>
  <c r="AG185" i="7" s="1"/>
  <c r="AF189" i="7"/>
  <c r="AG189" i="7" s="1"/>
  <c r="AF193" i="7"/>
  <c r="AG193" i="7" s="1"/>
  <c r="AF128" i="7"/>
  <c r="AG128" i="7" s="1"/>
  <c r="AF132" i="7"/>
  <c r="AG132" i="7" s="1"/>
  <c r="AF136" i="7"/>
  <c r="AG136" i="7" s="1"/>
  <c r="AF140" i="7"/>
  <c r="AG140" i="7" s="1"/>
  <c r="AF144" i="7"/>
  <c r="AG144" i="7" s="1"/>
  <c r="AF148" i="7"/>
  <c r="AG148" i="7" s="1"/>
  <c r="AF167" i="7"/>
  <c r="AG167" i="7" s="1"/>
  <c r="AF174" i="7"/>
  <c r="AG174" i="7" s="1"/>
  <c r="AF178" i="7"/>
  <c r="AG178" i="7" s="1"/>
  <c r="AF182" i="7"/>
  <c r="AG182" i="7" s="1"/>
  <c r="AF186" i="7"/>
  <c r="AG186" i="7" s="1"/>
  <c r="AF190" i="7"/>
  <c r="AG190" i="7" s="1"/>
  <c r="AF163" i="7"/>
  <c r="AG163" i="7" s="1"/>
  <c r="AF124" i="7"/>
  <c r="AG124" i="7" s="1"/>
  <c r="AF152" i="7"/>
  <c r="AG152" i="7" s="1"/>
  <c r="AF194" i="7"/>
  <c r="AG194" i="7" s="1"/>
  <c r="AF156" i="7"/>
  <c r="AG156" i="7" s="1"/>
  <c r="AF162" i="7"/>
  <c r="AG162" i="7" s="1"/>
  <c r="AF10" i="7"/>
  <c r="AG10" i="7" s="1"/>
  <c r="AF18" i="7"/>
  <c r="AG18" i="7" s="1"/>
  <c r="AF22" i="7"/>
  <c r="AG22" i="7" s="1"/>
  <c r="AF26" i="7"/>
  <c r="AG26" i="7" s="1"/>
  <c r="AF30" i="7"/>
  <c r="AG30" i="7" s="1"/>
  <c r="AF34" i="7"/>
  <c r="AG34" i="7" s="1"/>
  <c r="AF38" i="7"/>
  <c r="AG38" i="7" s="1"/>
  <c r="AF6" i="7"/>
  <c r="AG6" i="7" s="1"/>
  <c r="AF14" i="7"/>
  <c r="AG14" i="7" s="1"/>
  <c r="AF122" i="7"/>
  <c r="AG122" i="7" s="1"/>
  <c r="AF126" i="7"/>
  <c r="AG126" i="7" s="1"/>
  <c r="AF130" i="7"/>
  <c r="AG130" i="7" s="1"/>
  <c r="AF134" i="7"/>
  <c r="AG134" i="7" s="1"/>
  <c r="AF138" i="7"/>
  <c r="AG138" i="7" s="1"/>
  <c r="AF142" i="7"/>
  <c r="AG142" i="7" s="1"/>
  <c r="AF146" i="7"/>
  <c r="AG146" i="7" s="1"/>
  <c r="AF150" i="7"/>
  <c r="AG150" i="7" s="1"/>
  <c r="AF154" i="7"/>
  <c r="AG154" i="7" s="1"/>
  <c r="AF161" i="7"/>
  <c r="AG161" i="7" s="1"/>
  <c r="AF165" i="7"/>
  <c r="AG165" i="7" s="1"/>
  <c r="AF169" i="7"/>
  <c r="AG169" i="7" s="1"/>
  <c r="AF176" i="7"/>
  <c r="AG176" i="7" s="1"/>
  <c r="AF180" i="7"/>
  <c r="AG180" i="7" s="1"/>
  <c r="AF184" i="7"/>
  <c r="AG184" i="7" s="1"/>
  <c r="AF188" i="7"/>
  <c r="AG188" i="7" s="1"/>
  <c r="AF192" i="7"/>
  <c r="AG192" i="7" s="1"/>
  <c r="AF196" i="7"/>
  <c r="AG196" i="7" s="1"/>
  <c r="AF13" i="7"/>
  <c r="AG13" i="7" s="1"/>
  <c r="AF5" i="7"/>
  <c r="AG5" i="7" s="1"/>
  <c r="AF21" i="7"/>
  <c r="AG21" i="7" s="1"/>
  <c r="AF25" i="7"/>
  <c r="AG25" i="7" s="1"/>
  <c r="AF33" i="7"/>
  <c r="AG33" i="7" s="1"/>
  <c r="AF37" i="7"/>
  <c r="AG37" i="7" s="1"/>
  <c r="AF125" i="7"/>
  <c r="AG125" i="7" s="1"/>
  <c r="AF129" i="7"/>
  <c r="AG129" i="7" s="1"/>
  <c r="AF133" i="7"/>
  <c r="AG133" i="7" s="1"/>
  <c r="AF137" i="7"/>
  <c r="AG137" i="7" s="1"/>
  <c r="AF141" i="7"/>
  <c r="AG141" i="7" s="1"/>
  <c r="AF145" i="7"/>
  <c r="AG145" i="7" s="1"/>
  <c r="AF149" i="7"/>
  <c r="AG149" i="7" s="1"/>
  <c r="AF153" i="7"/>
  <c r="AG153" i="7" s="1"/>
  <c r="AF157" i="7"/>
  <c r="AG157" i="7" s="1"/>
  <c r="AF164" i="7"/>
  <c r="AG164" i="7" s="1"/>
  <c r="AF168" i="7"/>
  <c r="AG168" i="7" s="1"/>
  <c r="AF175" i="7"/>
  <c r="AG175" i="7" s="1"/>
  <c r="AF179" i="7"/>
  <c r="AG179" i="7" s="1"/>
  <c r="AF183" i="7"/>
  <c r="AG183" i="7" s="1"/>
  <c r="AF187" i="7"/>
  <c r="AG187" i="7" s="1"/>
  <c r="AF191" i="7"/>
  <c r="AG191" i="7" s="1"/>
  <c r="AF195" i="7"/>
  <c r="AG195" i="7" s="1"/>
  <c r="AF9" i="7"/>
  <c r="AG9" i="7" s="1"/>
  <c r="AF17" i="7"/>
  <c r="AG17" i="7" s="1"/>
  <c r="AF29" i="7"/>
  <c r="AG29" i="7" s="1"/>
  <c r="DM12" i="7"/>
  <c r="DM172" i="7" s="1"/>
  <c r="BQ7" i="7"/>
  <c r="BP15" i="7"/>
  <c r="AF44" i="7"/>
  <c r="AG44" i="7" s="1"/>
  <c r="AF48" i="7"/>
  <c r="AG48" i="7" s="1"/>
  <c r="AF52" i="7"/>
  <c r="AG52" i="7" s="1"/>
  <c r="AF56" i="7"/>
  <c r="AG56" i="7" s="1"/>
  <c r="AF60" i="7"/>
  <c r="AG60" i="7" s="1"/>
  <c r="AF64" i="7"/>
  <c r="AG64" i="7" s="1"/>
  <c r="AF68" i="7"/>
  <c r="AG68" i="7" s="1"/>
  <c r="AF72" i="7"/>
  <c r="AG72" i="7" s="1"/>
  <c r="AF76" i="7"/>
  <c r="AG76" i="7" s="1"/>
  <c r="AF83" i="7"/>
  <c r="AG83" i="7" s="1"/>
  <c r="AF87" i="7"/>
  <c r="AG87" i="7" s="1"/>
  <c r="AF91" i="7"/>
  <c r="AG91" i="7" s="1"/>
  <c r="AF95" i="7"/>
  <c r="AG95" i="7" s="1"/>
  <c r="AF99" i="7"/>
  <c r="AG99" i="7" s="1"/>
  <c r="AF103" i="7"/>
  <c r="AG103" i="7" s="1"/>
  <c r="AF107" i="7"/>
  <c r="AG107" i="7" s="1"/>
  <c r="AF111" i="7"/>
  <c r="AG111" i="7" s="1"/>
  <c r="AF115" i="7"/>
  <c r="AG115" i="7" s="1"/>
  <c r="AF47" i="7"/>
  <c r="AG47" i="7" s="1"/>
  <c r="AF51" i="7"/>
  <c r="AG51" i="7" s="1"/>
  <c r="AF55" i="7"/>
  <c r="AG55" i="7" s="1"/>
  <c r="AF59" i="7"/>
  <c r="AG59" i="7" s="1"/>
  <c r="AF63" i="7"/>
  <c r="AG63" i="7" s="1"/>
  <c r="AF67" i="7"/>
  <c r="AG67" i="7" s="1"/>
  <c r="AF71" i="7"/>
  <c r="AG71" i="7" s="1"/>
  <c r="AF75" i="7"/>
  <c r="AG75" i="7" s="1"/>
  <c r="AF79" i="7"/>
  <c r="AG79" i="7" s="1"/>
  <c r="AF86" i="7"/>
  <c r="AG86" i="7" s="1"/>
  <c r="AF90" i="7"/>
  <c r="AG90" i="7" s="1"/>
  <c r="AF94" i="7"/>
  <c r="AG94" i="7" s="1"/>
  <c r="AF98" i="7"/>
  <c r="AG98" i="7" s="1"/>
  <c r="AF102" i="7"/>
  <c r="AG102" i="7" s="1"/>
  <c r="AF106" i="7"/>
  <c r="AG106" i="7" s="1"/>
  <c r="AF110" i="7"/>
  <c r="AG110" i="7" s="1"/>
  <c r="AF114" i="7"/>
  <c r="AG114" i="7" s="1"/>
  <c r="AF118" i="7"/>
  <c r="AG118" i="7" s="1"/>
  <c r="AF16" i="7"/>
  <c r="AG16" i="7" s="1"/>
  <c r="AF20" i="7"/>
  <c r="AG20" i="7" s="1"/>
  <c r="AF24" i="7"/>
  <c r="AG24" i="7" s="1"/>
  <c r="AF28" i="7"/>
  <c r="AG28" i="7" s="1"/>
  <c r="AF32" i="7"/>
  <c r="AG32" i="7" s="1"/>
  <c r="AF36" i="7"/>
  <c r="AG36" i="7" s="1"/>
  <c r="AF40" i="7"/>
  <c r="AG40" i="7" s="1"/>
  <c r="AF8" i="7"/>
  <c r="AG8" i="7" s="1"/>
  <c r="AF46" i="7"/>
  <c r="AG46" i="7" s="1"/>
  <c r="AF50" i="7"/>
  <c r="AG50" i="7" s="1"/>
  <c r="AF54" i="7"/>
  <c r="AG54" i="7" s="1"/>
  <c r="AF58" i="7"/>
  <c r="AG58" i="7" s="1"/>
  <c r="AF62" i="7"/>
  <c r="AG62" i="7" s="1"/>
  <c r="AF66" i="7"/>
  <c r="AG66" i="7" s="1"/>
  <c r="AF70" i="7"/>
  <c r="AG70" i="7" s="1"/>
  <c r="AF74" i="7"/>
  <c r="AG74" i="7" s="1"/>
  <c r="AF78" i="7"/>
  <c r="AG78" i="7" s="1"/>
  <c r="AF85" i="7"/>
  <c r="AG85" i="7" s="1"/>
  <c r="AF89" i="7"/>
  <c r="AG89" i="7" s="1"/>
  <c r="AF93" i="7"/>
  <c r="AG93" i="7" s="1"/>
  <c r="AF97" i="7"/>
  <c r="AG97" i="7" s="1"/>
  <c r="AF101" i="7"/>
  <c r="AG101" i="7" s="1"/>
  <c r="AF105" i="7"/>
  <c r="AG105" i="7" s="1"/>
  <c r="AF109" i="7"/>
  <c r="AG109" i="7" s="1"/>
  <c r="AF113" i="7"/>
  <c r="AG113" i="7" s="1"/>
  <c r="AF117" i="7"/>
  <c r="AG117" i="7" s="1"/>
  <c r="AF12" i="7"/>
  <c r="AG12" i="7" s="1"/>
  <c r="AF7" i="7"/>
  <c r="AG7" i="7" s="1"/>
  <c r="AF11" i="7"/>
  <c r="AG11" i="7" s="1"/>
  <c r="AF15" i="7"/>
  <c r="AG15" i="7" s="1"/>
  <c r="AF19" i="7"/>
  <c r="AG19" i="7" s="1"/>
  <c r="AF23" i="7"/>
  <c r="AG23" i="7" s="1"/>
  <c r="AF27" i="7"/>
  <c r="AG27" i="7" s="1"/>
  <c r="AF31" i="7"/>
  <c r="AG31" i="7" s="1"/>
  <c r="AF35" i="7"/>
  <c r="AG35" i="7" s="1"/>
  <c r="AF39" i="7"/>
  <c r="AG39" i="7" s="1"/>
  <c r="AF45" i="7"/>
  <c r="AG45" i="7" s="1"/>
  <c r="AF49" i="7"/>
  <c r="AG49" i="7" s="1"/>
  <c r="AF53" i="7"/>
  <c r="AG53" i="7" s="1"/>
  <c r="AF57" i="7"/>
  <c r="AG57" i="7" s="1"/>
  <c r="AF61" i="7"/>
  <c r="AG61" i="7" s="1"/>
  <c r="AF65" i="7"/>
  <c r="AG65" i="7" s="1"/>
  <c r="AF69" i="7"/>
  <c r="AG69" i="7" s="1"/>
  <c r="AF73" i="7"/>
  <c r="AG73" i="7" s="1"/>
  <c r="AF77" i="7"/>
  <c r="AG77" i="7" s="1"/>
  <c r="AF84" i="7"/>
  <c r="AG84" i="7" s="1"/>
  <c r="AF88" i="7"/>
  <c r="AG88" i="7" s="1"/>
  <c r="AF92" i="7"/>
  <c r="AG92" i="7" s="1"/>
  <c r="AF96" i="7"/>
  <c r="AG96" i="7" s="1"/>
  <c r="AF100" i="7"/>
  <c r="AG100" i="7" s="1"/>
  <c r="AF104" i="7"/>
  <c r="AG104" i="7" s="1"/>
  <c r="AF108" i="7"/>
  <c r="AG108" i="7" s="1"/>
  <c r="AF112" i="7"/>
  <c r="AG112" i="7" s="1"/>
  <c r="AF116" i="7"/>
  <c r="AG116" i="7" s="1"/>
</calcChain>
</file>

<file path=xl/sharedStrings.xml><?xml version="1.0" encoding="utf-8"?>
<sst xmlns="http://schemas.openxmlformats.org/spreadsheetml/2006/main" count="5468" uniqueCount="943">
  <si>
    <t>V1-</t>
  </si>
  <si>
    <t>O1</t>
  </si>
  <si>
    <t>O2'</t>
  </si>
  <si>
    <t>O2</t>
  </si>
  <si>
    <t>O3'</t>
  </si>
  <si>
    <t>O4</t>
  </si>
  <si>
    <t>O5'</t>
  </si>
  <si>
    <t>V1'-</t>
  </si>
  <si>
    <t>O1 = 1.682</t>
  </si>
  <si>
    <t>O1' = 1.682</t>
  </si>
  <si>
    <t>O2 = 2.144</t>
  </si>
  <si>
    <t>O2' = 2.144</t>
  </si>
  <si>
    <t>O2' = 2.090</t>
  </si>
  <si>
    <t>O2 = 2.090</t>
  </si>
  <si>
    <t>O3 = 1.699</t>
  </si>
  <si>
    <t>O3' = 1.699</t>
  </si>
  <si>
    <t>O4' = 1.915</t>
  </si>
  <si>
    <t>O4 = 1.932</t>
  </si>
  <si>
    <t>O5' = 1.915</t>
  </si>
  <si>
    <t>O5 = 1.932</t>
  </si>
  <si>
    <t>V2-</t>
  </si>
  <si>
    <t>O2 = 2.307</t>
  </si>
  <si>
    <t>O10 = 1.599</t>
  </si>
  <si>
    <t>O1 = 2.077</t>
  </si>
  <si>
    <t>O11 = 1.838</t>
  </si>
  <si>
    <t>O6 = 1.889</t>
  </si>
  <si>
    <t>O8 = 1.863</t>
  </si>
  <si>
    <t>V2'-</t>
  </si>
  <si>
    <t>O2' = 2.307</t>
  </si>
  <si>
    <t>O1' = 2.077</t>
  </si>
  <si>
    <t>O11' = 1.838</t>
  </si>
  <si>
    <t>O6' = 1.863</t>
  </si>
  <si>
    <t>O8' = 1.889</t>
  </si>
  <si>
    <t>V3'-</t>
  </si>
  <si>
    <t>V3-</t>
  </si>
  <si>
    <t>O2 = 2.318</t>
  </si>
  <si>
    <t>O12 = 1.607</t>
  </si>
  <si>
    <t>O3 = 2.037</t>
  </si>
  <si>
    <t>O11 = 1.834</t>
  </si>
  <si>
    <t>O7 = 1.866</t>
  </si>
  <si>
    <t>O9 = 1.887</t>
  </si>
  <si>
    <t>O2' = 2.318</t>
  </si>
  <si>
    <t>O12' = 1.607</t>
  </si>
  <si>
    <t>O3' = 2.037</t>
  </si>
  <si>
    <t>O11' = 1.834</t>
  </si>
  <si>
    <t>O7' = 1.887</t>
  </si>
  <si>
    <t>O9' = 1.866</t>
  </si>
  <si>
    <t>V4-</t>
  </si>
  <si>
    <t>V4'-</t>
  </si>
  <si>
    <t>O5' = 1.995</t>
  </si>
  <si>
    <t>O6 = 1.835</t>
  </si>
  <si>
    <t>O4 = 2.007</t>
  </si>
  <si>
    <t>O7 = 1.831</t>
  </si>
  <si>
    <t>O13 = 1.604</t>
  </si>
  <si>
    <t>O2 = 2.257</t>
  </si>
  <si>
    <t>O5 = 1.995</t>
  </si>
  <si>
    <t>O6' = 1.844</t>
  </si>
  <si>
    <t>O4' = 2.020</t>
  </si>
  <si>
    <t>O7' = 1.803</t>
  </si>
  <si>
    <t>O13' = 1.607</t>
  </si>
  <si>
    <t>O2' = 2.249</t>
  </si>
  <si>
    <t>V5-</t>
  </si>
  <si>
    <t>V5'-</t>
  </si>
  <si>
    <t>O9' = 1.831</t>
  </si>
  <si>
    <t>O8' = 1.835</t>
  </si>
  <si>
    <t>O4 = 2.000</t>
  </si>
  <si>
    <t>O14 = 1.604</t>
  </si>
  <si>
    <t>O2 ' = 2.257</t>
  </si>
  <si>
    <t>O9 = 1.803</t>
  </si>
  <si>
    <t>O5' = 2.023</t>
  </si>
  <si>
    <t>O8 = 1.844</t>
  </si>
  <si>
    <t>O4' = 1.995</t>
  </si>
  <si>
    <t>O14' = 1.607</t>
  </si>
  <si>
    <t>O2 = 2.249</t>
  </si>
  <si>
    <t>O1'</t>
  </si>
  <si>
    <t>O3</t>
  </si>
  <si>
    <t>O4'</t>
  </si>
  <si>
    <t>O5</t>
  </si>
  <si>
    <t>O6</t>
  </si>
  <si>
    <t>O6'</t>
  </si>
  <si>
    <t>O7</t>
  </si>
  <si>
    <t>O7'</t>
  </si>
  <si>
    <t>O8</t>
  </si>
  <si>
    <t>O8'</t>
  </si>
  <si>
    <t>O9</t>
  </si>
  <si>
    <t>O9'</t>
  </si>
  <si>
    <t>O10</t>
  </si>
  <si>
    <t>O10'</t>
  </si>
  <si>
    <t>O11</t>
  </si>
  <si>
    <t>O11'</t>
  </si>
  <si>
    <t>O12</t>
  </si>
  <si>
    <t>O12'</t>
  </si>
  <si>
    <t>O13</t>
  </si>
  <si>
    <t>O13'</t>
  </si>
  <si>
    <t>O14</t>
  </si>
  <si>
    <t>O14'</t>
  </si>
  <si>
    <t>O5 = 2.006</t>
  </si>
  <si>
    <t>AMM</t>
  </si>
  <si>
    <t>O1 = 1.692</t>
  </si>
  <si>
    <t>O1' = 1.692</t>
  </si>
  <si>
    <t>O2' = 2.110</t>
  </si>
  <si>
    <t>O2' = 2.103</t>
  </si>
  <si>
    <t>O2 = 2.103</t>
  </si>
  <si>
    <t>O2 = 2.110</t>
  </si>
  <si>
    <t>O3' = 1.693</t>
  </si>
  <si>
    <t>O3 = 1.693</t>
  </si>
  <si>
    <t>O4 = 1.925</t>
  </si>
  <si>
    <t>O4' = 1.925</t>
  </si>
  <si>
    <t>O5' = 1.937</t>
  </si>
  <si>
    <t>O5 = 1.937</t>
  </si>
  <si>
    <t>O2 = 2.328</t>
  </si>
  <si>
    <t>O2' = 2.328</t>
  </si>
  <si>
    <t>O10 = 1.592</t>
  </si>
  <si>
    <t>O10' = 1.592</t>
  </si>
  <si>
    <t>O1' = 2.029</t>
  </si>
  <si>
    <t>O1 = 2.029</t>
  </si>
  <si>
    <t>O11 = 1.863</t>
  </si>
  <si>
    <t>O11' = 1.863</t>
  </si>
  <si>
    <t>O6 = 1.862</t>
  </si>
  <si>
    <t>O6' = 1.862</t>
  </si>
  <si>
    <t>O8 = 1.880</t>
  </si>
  <si>
    <t>O8' = 1.880</t>
  </si>
  <si>
    <t>O2 = 2.352</t>
  </si>
  <si>
    <t>O2' = 2.352</t>
  </si>
  <si>
    <t>O12 = 1.600</t>
  </si>
  <si>
    <t>O12' = 1.600</t>
  </si>
  <si>
    <t>O3 = 2.052</t>
  </si>
  <si>
    <t>O11 = 1.806</t>
  </si>
  <si>
    <t>O11' = 1.806</t>
  </si>
  <si>
    <t>O7 = 1.885</t>
  </si>
  <si>
    <t>O7' = 1.885</t>
  </si>
  <si>
    <t>O9 = 1.875</t>
  </si>
  <si>
    <t>O9' = 1.875</t>
  </si>
  <si>
    <t>O5 = 1.999</t>
  </si>
  <si>
    <t>O5' = 1.999</t>
  </si>
  <si>
    <t>O6 = 1.833</t>
  </si>
  <si>
    <t>O4 = 2.027</t>
  </si>
  <si>
    <t>O4' = 2.027</t>
  </si>
  <si>
    <t>O7 = 1.819</t>
  </si>
  <si>
    <t>O7' = 1.819</t>
  </si>
  <si>
    <t>O13 = 1.632</t>
  </si>
  <si>
    <t>O13' = 1.632</t>
  </si>
  <si>
    <t>O2 = 2.230</t>
  </si>
  <si>
    <t>O2' = 2.230</t>
  </si>
  <si>
    <t>O9' = 1.822</t>
  </si>
  <si>
    <t>O9 = 1.822</t>
  </si>
  <si>
    <t>O5 = 2.000</t>
  </si>
  <si>
    <t>O5' = 2.000</t>
  </si>
  <si>
    <t>O8' = 1.821</t>
  </si>
  <si>
    <t>O8 = 1.821</t>
  </si>
  <si>
    <t>O4 = 1.989</t>
  </si>
  <si>
    <t>O4' = 1.989</t>
  </si>
  <si>
    <t>O14 = 1.629</t>
  </si>
  <si>
    <t>O14' = 1.629</t>
  </si>
  <si>
    <t>O3' = 2.052</t>
  </si>
  <si>
    <t>O6' = 1.833</t>
  </si>
  <si>
    <t>BUR</t>
  </si>
  <si>
    <t>NAS</t>
  </si>
  <si>
    <t>O1 = 1.693</t>
  </si>
  <si>
    <t>O2' = 2.151</t>
  </si>
  <si>
    <t>O2 = 2.151</t>
  </si>
  <si>
    <t>O1' = 1.693</t>
  </si>
  <si>
    <t>O2 = 2.148</t>
  </si>
  <si>
    <t>O2' = 2.148</t>
  </si>
  <si>
    <t>O3' = 1.697</t>
  </si>
  <si>
    <t>O3 = 1.697</t>
  </si>
  <si>
    <t>O4 = 1.905</t>
  </si>
  <si>
    <t>O4' = 1.905</t>
  </si>
  <si>
    <t>O5' = 1.898</t>
  </si>
  <si>
    <t>O5 = 1.898</t>
  </si>
  <si>
    <t>O2 = 2.314</t>
  </si>
  <si>
    <t>O2' = 2.314</t>
  </si>
  <si>
    <t>O10' = 1.599</t>
  </si>
  <si>
    <t>O10 = 1.616</t>
  </si>
  <si>
    <t>O10' = 1.616</t>
  </si>
  <si>
    <t>O1 = 2.094</t>
  </si>
  <si>
    <t>O1' = 2.094</t>
  </si>
  <si>
    <t>O11 = 1.824</t>
  </si>
  <si>
    <t>O11' = 1.824</t>
  </si>
  <si>
    <t>O6 = 1.907</t>
  </si>
  <si>
    <t>O6' = 1.907</t>
  </si>
  <si>
    <t>O8 = 1.876</t>
  </si>
  <si>
    <t>O8' = 1.876</t>
  </si>
  <si>
    <t>O2 = 2.343</t>
  </si>
  <si>
    <t>O2' = 2.343</t>
  </si>
  <si>
    <t>O12 = 1.610</t>
  </si>
  <si>
    <t>O12' = 1.610</t>
  </si>
  <si>
    <t>O3 = 2.061</t>
  </si>
  <si>
    <t>O3' = 2.061</t>
  </si>
  <si>
    <t>O11 = 1.866</t>
  </si>
  <si>
    <t>O11' = 1.866</t>
  </si>
  <si>
    <t>O7 = 1.910</t>
  </si>
  <si>
    <t>O7' = 1.910</t>
  </si>
  <si>
    <t>O9 = 1.905</t>
  </si>
  <si>
    <t>O9' = 1.905</t>
  </si>
  <si>
    <t>O5 = 2.014</t>
  </si>
  <si>
    <t>O5' = 2.014</t>
  </si>
  <si>
    <t>O6 = 1.801</t>
  </si>
  <si>
    <t>O6' = 1.801</t>
  </si>
  <si>
    <t>O4 = 2.012</t>
  </si>
  <si>
    <t>O4' = 2.012</t>
  </si>
  <si>
    <t>O7 = 1.811</t>
  </si>
  <si>
    <t>O7' = 1.811</t>
  </si>
  <si>
    <t>O13 = 1.623</t>
  </si>
  <si>
    <t>O13' = 1.623</t>
  </si>
  <si>
    <t>O2 = 2.218</t>
  </si>
  <si>
    <t>O2' = 2.218</t>
  </si>
  <si>
    <t>O9' = 1.805</t>
  </si>
  <si>
    <t>O9 = 1.804</t>
  </si>
  <si>
    <t>O5 = 2.032</t>
  </si>
  <si>
    <t>O5' = 2.032</t>
  </si>
  <si>
    <t>O8' = 1.824</t>
  </si>
  <si>
    <t>O4 = 2.001</t>
  </si>
  <si>
    <t>O4' = 2.001</t>
  </si>
  <si>
    <t>O14 = 1.623</t>
  </si>
  <si>
    <t>O14' = 1.623</t>
  </si>
  <si>
    <t>O2' = 2.225</t>
  </si>
  <si>
    <t>O2 = 2.225</t>
  </si>
  <si>
    <t>POS</t>
  </si>
  <si>
    <t>O1= 1.698</t>
  </si>
  <si>
    <t>O1' = 1.698</t>
  </si>
  <si>
    <t>O2' = 2.117</t>
  </si>
  <si>
    <t>O2 = 2.117</t>
  </si>
  <si>
    <t>O2 = 2.123</t>
  </si>
  <si>
    <t>O2' = 2.124</t>
  </si>
  <si>
    <t>O3' = 1.686</t>
  </si>
  <si>
    <t>O3 = 1.686</t>
  </si>
  <si>
    <t>O4 = 1.912</t>
  </si>
  <si>
    <t>O4' = 1.912</t>
  </si>
  <si>
    <t>O5' = 1.928</t>
  </si>
  <si>
    <t>O5 = 1.928</t>
  </si>
  <si>
    <t>O2 = 2.334</t>
  </si>
  <si>
    <t>O2' = 2.334</t>
  </si>
  <si>
    <t>O10' = 1.611</t>
  </si>
  <si>
    <t>O10 = 1.611</t>
  </si>
  <si>
    <t>O1 = 2.054</t>
  </si>
  <si>
    <t>O1' = 2.055</t>
  </si>
  <si>
    <t>O11 = 1.832</t>
  </si>
  <si>
    <t>O11' = 1.832</t>
  </si>
  <si>
    <t>O6 = 1.873</t>
  </si>
  <si>
    <t>O6' = 1.873</t>
  </si>
  <si>
    <t>O8 = 1.894</t>
  </si>
  <si>
    <t>O8' = 1.894</t>
  </si>
  <si>
    <t>O5 = 2.017</t>
  </si>
  <si>
    <t>O5' = 2.017</t>
  </si>
  <si>
    <t>O6 = 1.816</t>
  </si>
  <si>
    <t>O6' = 1.816</t>
  </si>
  <si>
    <t>O4 = 1.997</t>
  </si>
  <si>
    <t>O4' = 1.997</t>
  </si>
  <si>
    <t>O7 = 1.829</t>
  </si>
  <si>
    <t>O7' = 1.829</t>
  </si>
  <si>
    <t>O13 = 1.602</t>
  </si>
  <si>
    <t>O13' = 1.602</t>
  </si>
  <si>
    <t>O2 = 2.247</t>
  </si>
  <si>
    <t>O2' = 2.247</t>
  </si>
  <si>
    <t>O9' = 1.847</t>
  </si>
  <si>
    <t>O9 = 1.847</t>
  </si>
  <si>
    <t>O5 = 1.991</t>
  </si>
  <si>
    <t>O5' = 1.991</t>
  </si>
  <si>
    <t>O8' = 1.819</t>
  </si>
  <si>
    <t>O8 = 1.819</t>
  </si>
  <si>
    <t>O4 = 2.024</t>
  </si>
  <si>
    <t>O4' = 2.024</t>
  </si>
  <si>
    <t>O14 = 1.607</t>
  </si>
  <si>
    <t>O2' = 2.246</t>
  </si>
  <si>
    <t>O2 = 2.246</t>
  </si>
  <si>
    <t>O2 = 2.306</t>
  </si>
  <si>
    <t>O2' = 2.306</t>
  </si>
  <si>
    <t>O12 = 1.599</t>
  </si>
  <si>
    <t>O12' = 1.599</t>
  </si>
  <si>
    <t>O3 = 2.056</t>
  </si>
  <si>
    <t>O3' = 2.056</t>
  </si>
  <si>
    <t>O11 = 1.842</t>
  </si>
  <si>
    <t>O11' = 1.842</t>
  </si>
  <si>
    <t>O7 = 1.880</t>
  </si>
  <si>
    <t>O7' = 1.880</t>
  </si>
  <si>
    <t>O9 = 1.895</t>
  </si>
  <si>
    <t>O9' = 1.895</t>
  </si>
  <si>
    <t>HUE</t>
  </si>
  <si>
    <t>O1 = 1.694</t>
  </si>
  <si>
    <t>O1' = 1.694</t>
  </si>
  <si>
    <t>O2 = 2.143</t>
  </si>
  <si>
    <t>O2' = 2.143</t>
  </si>
  <si>
    <t>O4 = 1.900</t>
  </si>
  <si>
    <t>O4' = 1.900</t>
  </si>
  <si>
    <t>O5' = 1.948</t>
  </si>
  <si>
    <t>O5 = 1.948</t>
  </si>
  <si>
    <t>O2 = 2.303</t>
  </si>
  <si>
    <t>O2' = 2.303</t>
  </si>
  <si>
    <t>O10 = 1.614</t>
  </si>
  <si>
    <t>O10' = 1.614</t>
  </si>
  <si>
    <t>O1 = 2.037</t>
  </si>
  <si>
    <t>O1' = 2.037</t>
  </si>
  <si>
    <t>O11 = 1.829</t>
  </si>
  <si>
    <t>O11' = 1.829</t>
  </si>
  <si>
    <t>O6' = 1.854</t>
  </si>
  <si>
    <t>O8 = 1.898</t>
  </si>
  <si>
    <t>O8' = 1.898</t>
  </si>
  <si>
    <t>O2 = 2.304</t>
  </si>
  <si>
    <t>O2' = 2.304</t>
  </si>
  <si>
    <t>O12 = 1.601</t>
  </si>
  <si>
    <t>O12' = 1.601</t>
  </si>
  <si>
    <t>O3 = 2.054</t>
  </si>
  <si>
    <t>O3' = 2.054</t>
  </si>
  <si>
    <t>O11 = 1.831</t>
  </si>
  <si>
    <t>O11' = 1.831</t>
  </si>
  <si>
    <t>O7 = 1.886</t>
  </si>
  <si>
    <t>O7' = 1.886</t>
  </si>
  <si>
    <t>O9 = 1.872</t>
  </si>
  <si>
    <t>O9' = 1.872</t>
  </si>
  <si>
    <t>O5 = 1.982</t>
  </si>
  <si>
    <t>O5' = 1.982</t>
  </si>
  <si>
    <t>O6 = 1.838</t>
  </si>
  <si>
    <t>O6' = 1.838</t>
  </si>
  <si>
    <t>O4 = 2.005</t>
  </si>
  <si>
    <t>O4' = 2.005</t>
  </si>
  <si>
    <t>O7 = 1.810</t>
  </si>
  <si>
    <t>O7' = 1.810</t>
  </si>
  <si>
    <t>O13 = 1.612</t>
  </si>
  <si>
    <t>O9' = 1.841</t>
  </si>
  <si>
    <t>O5 = 1.988</t>
  </si>
  <si>
    <t>O5' = 1.988</t>
  </si>
  <si>
    <t>O8' = 1.796</t>
  </si>
  <si>
    <t>O8 = 1.796</t>
  </si>
  <si>
    <t>O4 = 2.020</t>
  </si>
  <si>
    <t>O14 = 1.616</t>
  </si>
  <si>
    <t>O14' = 1.616</t>
  </si>
  <si>
    <t>O2' = 2.241</t>
  </si>
  <si>
    <t>O2 = 2.241</t>
  </si>
  <si>
    <t>HUG</t>
  </si>
  <si>
    <t>O1 = 1.677</t>
  </si>
  <si>
    <t>O1' = 1.677</t>
  </si>
  <si>
    <t>O2' = 2.141</t>
  </si>
  <si>
    <t>O2 = 2.141</t>
  </si>
  <si>
    <t>O2 = 2.080</t>
  </si>
  <si>
    <t>O2' = 2.080</t>
  </si>
  <si>
    <t>O3' = 1.717</t>
  </si>
  <si>
    <t>O3 = 1.717</t>
  </si>
  <si>
    <t>O4 = 1.893</t>
  </si>
  <si>
    <t>O4' = 1.893</t>
  </si>
  <si>
    <t>O5' = 1.973</t>
  </si>
  <si>
    <t>O5 = 1.973</t>
  </si>
  <si>
    <t>O2 = 2.305</t>
  </si>
  <si>
    <t>O2' = 2.305</t>
  </si>
  <si>
    <t>O10 = 1.596</t>
  </si>
  <si>
    <t>O10' = 1.596</t>
  </si>
  <si>
    <t>O1 = 2.061</t>
  </si>
  <si>
    <t>O1' = 2.061</t>
  </si>
  <si>
    <t>O6 = 1.893</t>
  </si>
  <si>
    <t>O6' = 1.893</t>
  </si>
  <si>
    <t>O8 = 1.871</t>
  </si>
  <si>
    <t>O8' = 1.871</t>
  </si>
  <si>
    <t>O2 = 2.353</t>
  </si>
  <si>
    <t>O2' = 2.353</t>
  </si>
  <si>
    <t>O12 = 1.595</t>
  </si>
  <si>
    <t>O3 = 2.016</t>
  </si>
  <si>
    <t>O3' = 2.016</t>
  </si>
  <si>
    <t>O11 = 1.850</t>
  </si>
  <si>
    <t>O11' = 1.850</t>
  </si>
  <si>
    <t>O9 = 1.877</t>
  </si>
  <si>
    <t>O9' = 1.877</t>
  </si>
  <si>
    <t>O5 = 2.020</t>
  </si>
  <si>
    <t>O6 = 1.831</t>
  </si>
  <si>
    <t>O6' = 1.831</t>
  </si>
  <si>
    <t>O4 = 2.016</t>
  </si>
  <si>
    <t>O4' = 2.016</t>
  </si>
  <si>
    <t>O7 = 1.823</t>
  </si>
  <si>
    <t>O7' = 1.823</t>
  </si>
  <si>
    <t>O13 = 1.601</t>
  </si>
  <si>
    <t>O13' = 1.601</t>
  </si>
  <si>
    <t>O2 = 2.242</t>
  </si>
  <si>
    <t>O2' = 2.242</t>
  </si>
  <si>
    <t>O9' = 1.828</t>
  </si>
  <si>
    <t>O9 = 1.828</t>
  </si>
  <si>
    <t>O5 = 2.002</t>
  </si>
  <si>
    <t>O5' = 2.002</t>
  </si>
  <si>
    <t>O8' = 1.826</t>
  </si>
  <si>
    <t>O8 = 1.826</t>
  </si>
  <si>
    <t>O4 = 2.017</t>
  </si>
  <si>
    <t>O4' = 2.017</t>
  </si>
  <si>
    <t>O14 = 1.601</t>
  </si>
  <si>
    <t>O2' = 2.256</t>
  </si>
  <si>
    <t>O2 = 2.256</t>
  </si>
  <si>
    <t>HUM</t>
  </si>
  <si>
    <t>O1 = 1.703</t>
  </si>
  <si>
    <t>O1' = 1.703</t>
  </si>
  <si>
    <t>O2 = 2.124</t>
  </si>
  <si>
    <t>O3' = 1.683</t>
  </si>
  <si>
    <t>O3 = 1.683</t>
  </si>
  <si>
    <t>O10 = 1.600</t>
  </si>
  <si>
    <t>O10' = 1.600</t>
  </si>
  <si>
    <t>O1 = 2.025</t>
  </si>
  <si>
    <t>O1' = 2.025</t>
  </si>
  <si>
    <t>O11 = 1.840</t>
  </si>
  <si>
    <t>O11' = 1.840</t>
  </si>
  <si>
    <t>O6 = 1.887</t>
  </si>
  <si>
    <t>O6' = 1.887</t>
  </si>
  <si>
    <t>O8 = 1.872</t>
  </si>
  <si>
    <t>O3 = 2.058</t>
  </si>
  <si>
    <t>O3' = 2.058</t>
  </si>
  <si>
    <t>O11 = 1.833</t>
  </si>
  <si>
    <t>O11' = 1.833</t>
  </si>
  <si>
    <t>O9' = 1.840</t>
  </si>
  <si>
    <t>O5 = 1.992</t>
  </si>
  <si>
    <t>O5' = 1.992</t>
  </si>
  <si>
    <t>O6 = 1.844</t>
  </si>
  <si>
    <t>O4 = 2.015</t>
  </si>
  <si>
    <t>O4' = 2.015</t>
  </si>
  <si>
    <t>O7 = 1.805</t>
  </si>
  <si>
    <t>O7' = 1.805</t>
  </si>
  <si>
    <t>O13 = 1.607</t>
  </si>
  <si>
    <t>O9' = 1.832</t>
  </si>
  <si>
    <t>O8' = 1.831</t>
  </si>
  <si>
    <t>O8 = 1.831</t>
  </si>
  <si>
    <t>O4 = 2.004</t>
  </si>
  <si>
    <t>O4' = 2.004</t>
  </si>
  <si>
    <t>O14 = 1.608</t>
  </si>
  <si>
    <t>O14' = 1.608</t>
  </si>
  <si>
    <t>O14 ' = 1.601</t>
  </si>
  <si>
    <t>O4' = 1.932</t>
  </si>
  <si>
    <t>O5' = 1.907</t>
  </si>
  <si>
    <t>O5 = 1.907</t>
  </si>
  <si>
    <t>PAS</t>
  </si>
  <si>
    <t>O1 = 1.687</t>
  </si>
  <si>
    <t>O1' = 1.687</t>
  </si>
  <si>
    <t>O2' = 2.134</t>
  </si>
  <si>
    <t>O2 = 2.134</t>
  </si>
  <si>
    <t>O3' = 1.687</t>
  </si>
  <si>
    <t>O3 = 1.687</t>
  </si>
  <si>
    <t>O4 = 1.906</t>
  </si>
  <si>
    <t>O4' = 1.906</t>
  </si>
  <si>
    <t>O5' = 1.906</t>
  </si>
  <si>
    <t>O5 = 1.906</t>
  </si>
  <si>
    <t>O2 = 2.311</t>
  </si>
  <si>
    <t>O2' = 2.311</t>
  </si>
  <si>
    <t>O10 = 1.598</t>
  </si>
  <si>
    <t>O10' = 1.598</t>
  </si>
  <si>
    <t>O1 = 2.070</t>
  </si>
  <si>
    <t>O1' = 2.070</t>
  </si>
  <si>
    <t>O11 = 1.827</t>
  </si>
  <si>
    <t>O11' = 1.827</t>
  </si>
  <si>
    <t>O6 = 1.878</t>
  </si>
  <si>
    <t>O6' = 1.878</t>
  </si>
  <si>
    <t>O8 = 1.881</t>
  </si>
  <si>
    <t>O8' = 1.881</t>
  </si>
  <si>
    <t>O12 = 1.598</t>
  </si>
  <si>
    <t>O12' = 1.598</t>
  </si>
  <si>
    <t>O3 = 2.070</t>
  </si>
  <si>
    <t>O3' = 2.070</t>
  </si>
  <si>
    <t>O7 = 1.878</t>
  </si>
  <si>
    <t>O7' = 1.878</t>
  </si>
  <si>
    <t>O9 = 1.881</t>
  </si>
  <si>
    <t>O9' = 1.881</t>
  </si>
  <si>
    <t>O5 = 2.013</t>
  </si>
  <si>
    <t>O5' = 2.013</t>
  </si>
  <si>
    <t>O6 = 1.803</t>
  </si>
  <si>
    <t>O6' = 1.803</t>
  </si>
  <si>
    <t>O4 = 2.013</t>
  </si>
  <si>
    <t>O4' = 2.013</t>
  </si>
  <si>
    <t>O7 = 1.803</t>
  </si>
  <si>
    <t>O13 = 1.622</t>
  </si>
  <si>
    <t>O13' = 1.622</t>
  </si>
  <si>
    <t>O2 = 2.220</t>
  </si>
  <si>
    <t>O2 = 2.221</t>
  </si>
  <si>
    <t>O2' = 2.221</t>
  </si>
  <si>
    <t>O9' = 1.804</t>
  </si>
  <si>
    <t>O5 = 2.008</t>
  </si>
  <si>
    <t>O5' = 2.008</t>
  </si>
  <si>
    <t>O8' = 1.804</t>
  </si>
  <si>
    <t>O8 = 1.804</t>
  </si>
  <si>
    <t>O4 = 2.008</t>
  </si>
  <si>
    <t>O4' = 2.008</t>
  </si>
  <si>
    <t>O2' = 2.220</t>
  </si>
  <si>
    <t>LAS</t>
  </si>
  <si>
    <t>O1 = 1.685</t>
  </si>
  <si>
    <t>O1' = 1.685</t>
  </si>
  <si>
    <t>O2' = 2.131</t>
  </si>
  <si>
    <t>O2 = 2.131</t>
  </si>
  <si>
    <t>O2 = 2.094</t>
  </si>
  <si>
    <t>O2' = 2.094</t>
  </si>
  <si>
    <t>O3' = 1.695</t>
  </si>
  <si>
    <t>O3 = 1.695</t>
  </si>
  <si>
    <t>O4 = 1.931</t>
  </si>
  <si>
    <t>O5' = 1.912</t>
  </si>
  <si>
    <t>O5 = 1.931</t>
  </si>
  <si>
    <t>O2 = 2.323</t>
  </si>
  <si>
    <t>O2' = 2.323</t>
  </si>
  <si>
    <t>O10 = 1.604</t>
  </si>
  <si>
    <t>O10' = 1.604</t>
  </si>
  <si>
    <t>O1 = 2.059</t>
  </si>
  <si>
    <t>O1' = 2.059</t>
  </si>
  <si>
    <t>O6 = 1.886</t>
  </si>
  <si>
    <t>O6' = 1.860</t>
  </si>
  <si>
    <t>O8 = 1.860</t>
  </si>
  <si>
    <t>O8' = 1.886</t>
  </si>
  <si>
    <t>O2 = 2.309</t>
  </si>
  <si>
    <t>O2' = 2.309</t>
  </si>
  <si>
    <t>O12 = 1.604</t>
  </si>
  <si>
    <t>O12' = 1.604</t>
  </si>
  <si>
    <t>O3 = 2.044</t>
  </si>
  <si>
    <t>O3' = 2.044</t>
  </si>
  <si>
    <t>O7 = 1.858</t>
  </si>
  <si>
    <t>O7' = 1.898</t>
  </si>
  <si>
    <t>O9 = 1.898</t>
  </si>
  <si>
    <t>O9' = 1.858</t>
  </si>
  <si>
    <t>O5 = 1.997</t>
  </si>
  <si>
    <t>O7' = 1.802</t>
  </si>
  <si>
    <t>O13 = 1.600</t>
  </si>
  <si>
    <t>O13' = 1.608</t>
  </si>
  <si>
    <t>O2 = 2.264</t>
  </si>
  <si>
    <t>O2' = 2.233</t>
  </si>
  <si>
    <t>O9' = 1.829</t>
  </si>
  <si>
    <t>O5 = 2.004</t>
  </si>
  <si>
    <t>O5' = 2.027</t>
  </si>
  <si>
    <t>O8 = 1.838</t>
  </si>
  <si>
    <t>O4' = 1.992</t>
  </si>
  <si>
    <t>O2' = 2.264</t>
  </si>
  <si>
    <t>O2 = 2.233</t>
  </si>
  <si>
    <t>GUN</t>
  </si>
  <si>
    <t>O1 = 1.715</t>
  </si>
  <si>
    <t>O1' = 1.715</t>
  </si>
  <si>
    <t>O2' = 2.125</t>
  </si>
  <si>
    <t>O2 = 2.125</t>
  </si>
  <si>
    <t>O3' = 1.715</t>
  </si>
  <si>
    <t>O3 = 1.715</t>
  </si>
  <si>
    <t>O4 = 1.922</t>
  </si>
  <si>
    <t>O4' = 1.922</t>
  </si>
  <si>
    <t>O5' = 1.922</t>
  </si>
  <si>
    <t>O5 = 1.922</t>
  </si>
  <si>
    <t>O6 = 1.854</t>
  </si>
  <si>
    <t>O1 = 2.053</t>
  </si>
  <si>
    <t>O1' = 2.053</t>
  </si>
  <si>
    <t>O11 = 1.845</t>
  </si>
  <si>
    <t>O11' = 1.845</t>
  </si>
  <si>
    <t>O6 = 1.884</t>
  </si>
  <si>
    <t>O6' = 1.884</t>
  </si>
  <si>
    <t>O12 = 1.616</t>
  </si>
  <si>
    <t>O12' = 1.616</t>
  </si>
  <si>
    <t>O3 = 2.053</t>
  </si>
  <si>
    <t>O3' = 2.053</t>
  </si>
  <si>
    <t>O7 = 1.884</t>
  </si>
  <si>
    <t>O7' = 1.884</t>
  </si>
  <si>
    <t>O9 = 1.880</t>
  </si>
  <si>
    <t>O9' = 1.880</t>
  </si>
  <si>
    <t>O5 = 2.001</t>
  </si>
  <si>
    <t>O5' = 2.001</t>
  </si>
  <si>
    <t>O6 = 1.825</t>
  </si>
  <si>
    <t>O6' = 1.825</t>
  </si>
  <si>
    <t>O7 = 1.825</t>
  </si>
  <si>
    <t>O7' = 1.825</t>
  </si>
  <si>
    <t>O13 = 1.611</t>
  </si>
  <si>
    <t>O2 = 2.260</t>
  </si>
  <si>
    <t>O2' = 2.260</t>
  </si>
  <si>
    <t>O9' = 1.823</t>
  </si>
  <si>
    <t>O9 = 1.823</t>
  </si>
  <si>
    <t>O5 = 2.029</t>
  </si>
  <si>
    <t>O5' = 2.029</t>
  </si>
  <si>
    <t>O8' = 1.823</t>
  </si>
  <si>
    <t>O8 = 1.823</t>
  </si>
  <si>
    <t>O4 = 2.029</t>
  </si>
  <si>
    <t>O4' = 2.029</t>
  </si>
  <si>
    <t>O14' = 1.624</t>
  </si>
  <si>
    <t>O2' = 2.226</t>
  </si>
  <si>
    <t>O2 = 2.226</t>
  </si>
  <si>
    <t>KOK</t>
  </si>
  <si>
    <t>O1 = 1.691</t>
  </si>
  <si>
    <t>O1' = 1.691</t>
  </si>
  <si>
    <t>O3' = 1.688</t>
  </si>
  <si>
    <t>O3 = 1.688</t>
  </si>
  <si>
    <t>O4' = 1.931</t>
  </si>
  <si>
    <t>O5' = 1.917</t>
  </si>
  <si>
    <t>O5 = 1.917</t>
  </si>
  <si>
    <t>O10 = 1.601</t>
  </si>
  <si>
    <t>O10' = 1.601</t>
  </si>
  <si>
    <t>O1 = 2.026</t>
  </si>
  <si>
    <t>O1' = 2.026</t>
  </si>
  <si>
    <t>O11 = 1.846</t>
  </si>
  <si>
    <t>O11' = 1.846</t>
  </si>
  <si>
    <t>O8 = 1.885</t>
  </si>
  <si>
    <t>O8' = 1.885</t>
  </si>
  <si>
    <t>O2 = 2.301</t>
  </si>
  <si>
    <t>O2' = 2.301</t>
  </si>
  <si>
    <t>O12 = 1.603</t>
  </si>
  <si>
    <t>O12' = 1.603</t>
  </si>
  <si>
    <t>O3 = 2.064</t>
  </si>
  <si>
    <t>O3' = 2.064</t>
  </si>
  <si>
    <t>O11 = 1.826</t>
  </si>
  <si>
    <t>O11' = 1.826</t>
  </si>
  <si>
    <t>O7 = 1.876</t>
  </si>
  <si>
    <t>O7' = 1.876</t>
  </si>
  <si>
    <t>O9 = 1.888</t>
  </si>
  <si>
    <t>O9' = 1.888</t>
  </si>
  <si>
    <t>O6 = 1.818</t>
  </si>
  <si>
    <t>O6' = 1.818</t>
  </si>
  <si>
    <t>O4 = 1.994</t>
  </si>
  <si>
    <t>O4' = 1.994</t>
  </si>
  <si>
    <t>O7 = 1.826</t>
  </si>
  <si>
    <t>O7' = 1.826</t>
  </si>
  <si>
    <t>O13 = 1.614</t>
  </si>
  <si>
    <t>O13' = 1.614</t>
  </si>
  <si>
    <t>O2 = 2.235</t>
  </si>
  <si>
    <t>O2' = 2.235</t>
  </si>
  <si>
    <t>O9' = 1.814</t>
  </si>
  <si>
    <t>O9 = 1.814</t>
  </si>
  <si>
    <t>O5 = 2.005</t>
  </si>
  <si>
    <t>O5' = 2.005</t>
  </si>
  <si>
    <t>O8' = 1.830</t>
  </si>
  <si>
    <t>O8 = 1.830</t>
  </si>
  <si>
    <t>O14' = 1.614</t>
  </si>
  <si>
    <t>OKI</t>
  </si>
  <si>
    <t>O1 = 1.701</t>
  </si>
  <si>
    <t>O1' = 1.701</t>
  </si>
  <si>
    <t>O2 = 2.130</t>
  </si>
  <si>
    <t>O2' = 2.130</t>
  </si>
  <si>
    <t>O3' = 1.680</t>
  </si>
  <si>
    <t>O5' = 1.925</t>
  </si>
  <si>
    <t>O5 = 1.925</t>
  </si>
  <si>
    <t>O2 = 2.325</t>
  </si>
  <si>
    <t>V2 -</t>
  </si>
  <si>
    <t>O2' = 2.325</t>
  </si>
  <si>
    <t>O1 = 2.049</t>
  </si>
  <si>
    <t>O11 = 1.851</t>
  </si>
  <si>
    <t>O11' = 1.851</t>
  </si>
  <si>
    <t>O6 = 1.870</t>
  </si>
  <si>
    <t>O6' = 1.870</t>
  </si>
  <si>
    <t>O2' = 2.322</t>
  </si>
  <si>
    <t>O12 = 1.609</t>
  </si>
  <si>
    <t>O12' = 1.609</t>
  </si>
  <si>
    <t>O3 = 2.051</t>
  </si>
  <si>
    <t>O3' = 2.051</t>
  </si>
  <si>
    <t>O11 = 1.825</t>
  </si>
  <si>
    <t>O11' = 1.825</t>
  </si>
  <si>
    <t>O5' = 2.006</t>
  </si>
  <si>
    <t>O6 = 1.839</t>
  </si>
  <si>
    <t>O6' = 1.839</t>
  </si>
  <si>
    <t>O4 = 1.995</t>
  </si>
  <si>
    <t>O7' = 1.830</t>
  </si>
  <si>
    <t>O13' = 1.604</t>
  </si>
  <si>
    <t>O9' = 1.821</t>
  </si>
  <si>
    <t>O9 = 1.821</t>
  </si>
  <si>
    <t>O5 = 1.993</t>
  </si>
  <si>
    <t>O5' = 1.993</t>
  </si>
  <si>
    <t>O8' = 1.833</t>
  </si>
  <si>
    <t>O8 = 1.833</t>
  </si>
  <si>
    <t>O4 = 1.996</t>
  </si>
  <si>
    <t>O4' = 1.996</t>
  </si>
  <si>
    <t>O2' = 2.214</t>
  </si>
  <si>
    <t>O2 = 2.214</t>
  </si>
  <si>
    <t>RAK</t>
  </si>
  <si>
    <t>O1' = 1.697</t>
  </si>
  <si>
    <t>O3' = 1.684</t>
  </si>
  <si>
    <t>O5 = 1.912</t>
  </si>
  <si>
    <t>O8' = 1.895</t>
  </si>
  <si>
    <t>O7' = 1.804</t>
  </si>
  <si>
    <t>O9' = 1.818</t>
  </si>
  <si>
    <t>SCH</t>
  </si>
  <si>
    <t>O1 = 1.704</t>
  </si>
  <si>
    <t>O1' = 1.704</t>
  </si>
  <si>
    <t>O2' = 2.101</t>
  </si>
  <si>
    <t>O2 = 2.101</t>
  </si>
  <si>
    <t>O2 = 2.119</t>
  </si>
  <si>
    <t>O2' = 2.119</t>
  </si>
  <si>
    <t>O3 = 1.684</t>
  </si>
  <si>
    <t>O4 = 1.918</t>
  </si>
  <si>
    <t>O4' = 1.918</t>
  </si>
  <si>
    <t>O5' = 1.920</t>
  </si>
  <si>
    <t>O5 = 1.920</t>
  </si>
  <si>
    <t>O2 = 2.360</t>
  </si>
  <si>
    <t>O10 = 1.593</t>
  </si>
  <si>
    <t>O10' = 1.593</t>
  </si>
  <si>
    <t>O1 = 2.020</t>
  </si>
  <si>
    <t>O1' = 2.020</t>
  </si>
  <si>
    <t>O11 = 1.855</t>
  </si>
  <si>
    <t>O11' = 1.855</t>
  </si>
  <si>
    <t>O6 = 1.874</t>
  </si>
  <si>
    <t>O6' = 1.874</t>
  </si>
  <si>
    <t>O8 = 1.888</t>
  </si>
  <si>
    <t>O8' = 1.888</t>
  </si>
  <si>
    <t>O2 = 2.291</t>
  </si>
  <si>
    <t>O2' = 2.291</t>
  </si>
  <si>
    <t>O3 = 2.050</t>
  </si>
  <si>
    <t>O3' = 2.050</t>
  </si>
  <si>
    <t>O7 = 1.870</t>
  </si>
  <si>
    <t>O7' = 1.870</t>
  </si>
  <si>
    <t>O5' = 2.004</t>
  </si>
  <si>
    <t>O6 = 1.823</t>
  </si>
  <si>
    <t>O6' = 1.823</t>
  </si>
  <si>
    <t>O4 = 1.993</t>
  </si>
  <si>
    <t>O4' = 1.993</t>
  </si>
  <si>
    <t>O13 = 1.613</t>
  </si>
  <si>
    <t>O13' = 1.613</t>
  </si>
  <si>
    <t>O9 = 1.818</t>
  </si>
  <si>
    <t>O4 = 2.021</t>
  </si>
  <si>
    <t>O4' = 2.021</t>
  </si>
  <si>
    <t>O14' = 1.617</t>
  </si>
  <si>
    <t>MAG</t>
  </si>
  <si>
    <t>O1 = 1.689</t>
  </si>
  <si>
    <t>O1' = 1.689</t>
  </si>
  <si>
    <t>O3' = 1.689</t>
  </si>
  <si>
    <t>O3 = 1.689</t>
  </si>
  <si>
    <t>O2 = 2.316</t>
  </si>
  <si>
    <t>O2' = 2.316</t>
  </si>
  <si>
    <t>O1 = 2.073</t>
  </si>
  <si>
    <t>O1' = 2.073</t>
  </si>
  <si>
    <t>O6 = 1.876</t>
  </si>
  <si>
    <t>O6' = 1.876</t>
  </si>
  <si>
    <t>O8 = 1.879</t>
  </si>
  <si>
    <t>O8' = 1.879</t>
  </si>
  <si>
    <t>O3 = 2.073</t>
  </si>
  <si>
    <t>O3' = 2.073</t>
  </si>
  <si>
    <t>O9 = 1.879</t>
  </si>
  <si>
    <t>O9' = 1.879</t>
  </si>
  <si>
    <t>O5' = 2.012</t>
  </si>
  <si>
    <t>O6 = 1.804</t>
  </si>
  <si>
    <t>O6' = 1.804</t>
  </si>
  <si>
    <t>O7 = 1.804</t>
  </si>
  <si>
    <t>O2 = 2.211</t>
  </si>
  <si>
    <t>O2' = 2.211</t>
  </si>
  <si>
    <t>O9 = 1.805</t>
  </si>
  <si>
    <t>O5 = 2.009</t>
  </si>
  <si>
    <t>O5' = 2.009</t>
  </si>
  <si>
    <t>O8' = 1.805</t>
  </si>
  <si>
    <t>O8 = 1.805</t>
  </si>
  <si>
    <t>O4 = 2.009</t>
  </si>
  <si>
    <t>O4' = 2.009</t>
  </si>
  <si>
    <t>O14' = 1.620</t>
  </si>
  <si>
    <t>WER</t>
  </si>
  <si>
    <t>O2' = 2.133</t>
  </si>
  <si>
    <t>O2 = 2.133</t>
  </si>
  <si>
    <t>O2 = 2.108</t>
  </si>
  <si>
    <t>O2' = 2.108</t>
  </si>
  <si>
    <t>O2 = 2.322</t>
  </si>
  <si>
    <t>O2' = 2.360</t>
  </si>
  <si>
    <t>O1 = 2.055</t>
  </si>
  <si>
    <t>O2 = 2.321</t>
  </si>
  <si>
    <t>O2' = 2.321</t>
  </si>
  <si>
    <t>O5 = 2.012</t>
  </si>
  <si>
    <t>O13' = 1.611</t>
  </si>
  <si>
    <t>O2 = 2.217</t>
  </si>
  <si>
    <t>O2' = 2.217</t>
  </si>
  <si>
    <t>O13' = 1.612</t>
  </si>
  <si>
    <t>O12' = 1.595</t>
  </si>
  <si>
    <t>O9 = 1.840</t>
  </si>
  <si>
    <t>O9 = 1.832</t>
  </si>
  <si>
    <t>BLU</t>
  </si>
  <si>
    <t>O1 = 1.697</t>
  </si>
  <si>
    <t>O2' = 2.140</t>
  </si>
  <si>
    <t>O3' = 1.722</t>
  </si>
  <si>
    <t>O4 = 1.919</t>
  </si>
  <si>
    <t>O5' = 1.923</t>
  </si>
  <si>
    <t>O2 = 2.140</t>
  </si>
  <si>
    <t>O3 = 1.722</t>
  </si>
  <si>
    <t>O4' = 1.919</t>
  </si>
  <si>
    <t>O5 = 1.923</t>
  </si>
  <si>
    <t>O11 = 1.921</t>
  </si>
  <si>
    <t>O2' = 2.326</t>
  </si>
  <si>
    <t>O11' = 1.864</t>
  </si>
  <si>
    <t>O11' = 1.921</t>
  </si>
  <si>
    <t>O5 = 2.022</t>
  </si>
  <si>
    <t>O4 = 2.018</t>
  </si>
  <si>
    <t>O2 = 2.268</t>
  </si>
  <si>
    <t>O5' = 2.022</t>
  </si>
  <si>
    <t>O4' = 2.018</t>
  </si>
  <si>
    <t>O2' = 2.268</t>
  </si>
  <si>
    <t>O5 = 2.027</t>
  </si>
  <si>
    <t>O4 = 1.999</t>
  </si>
  <si>
    <t>O2' = 2.222</t>
  </si>
  <si>
    <t>O4' = 1.999</t>
  </si>
  <si>
    <t>O2 = 2.222</t>
  </si>
  <si>
    <t>HYD</t>
  </si>
  <si>
    <t>O1 = 1.684</t>
  </si>
  <si>
    <t>O2' = 2.175</t>
  </si>
  <si>
    <t>O3' = 1.706</t>
  </si>
  <si>
    <t>O4 = 1.908</t>
  </si>
  <si>
    <t>O5' = 1.910</t>
  </si>
  <si>
    <t>O1' = 1.684</t>
  </si>
  <si>
    <t>O2 = 2.175</t>
  </si>
  <si>
    <t>O3 = 1.706</t>
  </si>
  <si>
    <t>O4' = 1.908</t>
  </si>
  <si>
    <t>O5 = 1.910</t>
  </si>
  <si>
    <t>O10 = 1.615</t>
  </si>
  <si>
    <t>O1 = 2.134</t>
  </si>
  <si>
    <t>O11 = 1.814</t>
  </si>
  <si>
    <t>O6 = 1.894</t>
  </si>
  <si>
    <t>O8 = 1.895</t>
  </si>
  <si>
    <t>O10' = 1.615</t>
  </si>
  <si>
    <t>O1' = 2.134</t>
  </si>
  <si>
    <t>O11' = 1.814</t>
  </si>
  <si>
    <t>O6' = 1.894</t>
  </si>
  <si>
    <t>O2 = 2.336</t>
  </si>
  <si>
    <t>O12 = 1.618</t>
  </si>
  <si>
    <t>O3 = 2.036</t>
  </si>
  <si>
    <t>O11 = 1.886</t>
  </si>
  <si>
    <t>O7 = 1.921</t>
  </si>
  <si>
    <t>O9 = 1.896</t>
  </si>
  <si>
    <t>O2' = 2.336</t>
  </si>
  <si>
    <t>O12' = 1.618</t>
  </si>
  <si>
    <t>O3' = 2.036</t>
  </si>
  <si>
    <t>O11' = 1.886</t>
  </si>
  <si>
    <t>O7' = 1.921</t>
  </si>
  <si>
    <t>O9' = 1.896</t>
  </si>
  <si>
    <t>O6 = 1.815</t>
  </si>
  <si>
    <t>O13 = 1.629</t>
  </si>
  <si>
    <t>O6' = 1.815</t>
  </si>
  <si>
    <t>O13' = 1.629</t>
  </si>
  <si>
    <t>O2' =2.225</t>
  </si>
  <si>
    <t>O5 = 2.023</t>
  </si>
  <si>
    <t>O4 = 2.023</t>
  </si>
  <si>
    <t>O14 = 1.626</t>
  </si>
  <si>
    <t>O2' = 2.223</t>
  </si>
  <si>
    <t>O4' = 2.023</t>
  </si>
  <si>
    <t>O14' = 1.626</t>
  </si>
  <si>
    <t>O2 = 2.223</t>
  </si>
  <si>
    <t>O8' = 1.872</t>
  </si>
  <si>
    <t>O14 = 1.624</t>
  </si>
  <si>
    <t>O14 = 1.614</t>
  </si>
  <si>
    <t>O14 = 1.600</t>
  </si>
  <si>
    <t>O14 = 1.620</t>
  </si>
  <si>
    <t>O14 = 1.617</t>
  </si>
  <si>
    <t>V1 = [2+2+2]</t>
  </si>
  <si>
    <t>V2 = [1+4+1]</t>
  </si>
  <si>
    <t>V3 = [1+4+1]</t>
  </si>
  <si>
    <t>V4 = [1+4+1]</t>
  </si>
  <si>
    <t>V5 = [1+4+1]</t>
  </si>
  <si>
    <r>
      <t>Bond Strengths (</t>
    </r>
    <r>
      <rPr>
        <b/>
        <i/>
        <sz val="14"/>
        <color theme="1"/>
        <rFont val="Calibri"/>
        <family val="2"/>
        <scheme val="minor"/>
      </rPr>
      <t>vu</t>
    </r>
    <r>
      <rPr>
        <b/>
        <sz val="14"/>
        <color theme="1"/>
        <rFont val="Calibri"/>
        <family val="2"/>
        <scheme val="minor"/>
      </rPr>
      <t>)</t>
    </r>
  </si>
  <si>
    <t>Type of</t>
  </si>
  <si>
    <t>Polyhedron</t>
  </si>
  <si>
    <t>Maximum</t>
  </si>
  <si>
    <r>
      <t xml:space="preserve">5.00 </t>
    </r>
    <r>
      <rPr>
        <b/>
        <i/>
        <sz val="11"/>
        <color theme="1"/>
        <rFont val="Calibri"/>
        <family val="2"/>
        <scheme val="minor"/>
      </rPr>
      <t>vu</t>
    </r>
  </si>
  <si>
    <t>O2 = 2.326</t>
  </si>
  <si>
    <t>O11 = 1.864</t>
  </si>
  <si>
    <t xml:space="preserve">    Bond Lengths with Oxygen Identifiers</t>
  </si>
  <si>
    <t xml:space="preserve">  Bond Lengths by Mineral w/o Oxygen Identifiers</t>
  </si>
  <si>
    <t xml:space="preserve">    Bond Strengths by Mineral w/o Oxygen Identifiers</t>
  </si>
  <si>
    <t xml:space="preserve">   Bond Lengths w/o Oxygen Identifiers</t>
  </si>
  <si>
    <t>Decvanadate</t>
  </si>
  <si>
    <t>BVS</t>
  </si>
  <si>
    <t>Corrected</t>
  </si>
  <si>
    <r>
      <t>for V</t>
    </r>
    <r>
      <rPr>
        <b/>
        <vertAlign val="superscript"/>
        <sz val="11"/>
        <color theme="1"/>
        <rFont val="Calibri"/>
        <family val="2"/>
        <scheme val="minor"/>
      </rPr>
      <t>4+</t>
    </r>
  </si>
  <si>
    <t xml:space="preserve">Mean = </t>
  </si>
  <si>
    <t>O5' = 2.020</t>
  </si>
  <si>
    <t>O9 = 1.841</t>
  </si>
  <si>
    <t>O9 = 1.802</t>
  </si>
  <si>
    <t>O3 = 1.680</t>
  </si>
  <si>
    <t>O1' = 2.049</t>
  </si>
  <si>
    <t>O7 = 1.830</t>
  </si>
  <si>
    <t>O2' = 2.123</t>
  </si>
  <si>
    <t>O4 = 1.921</t>
  </si>
  <si>
    <t>O4' = 1.921</t>
  </si>
  <si>
    <t>O1' = 2.054</t>
  </si>
  <si>
    <t>O4 = 1.929</t>
  </si>
  <si>
    <t>O4' = 1.929</t>
  </si>
  <si>
    <t>O5' = 1.909</t>
  </si>
  <si>
    <t>O5 = 1.909</t>
  </si>
  <si>
    <t>O6 = 1.856</t>
  </si>
  <si>
    <t>O8 = 1.909</t>
  </si>
  <si>
    <t>O6' = 1.856</t>
  </si>
  <si>
    <t>O8' = 1.909</t>
  </si>
  <si>
    <t>O7 = 1.874</t>
  </si>
  <si>
    <t>O9 = 1.866</t>
  </si>
  <si>
    <t>O7' = 1.874</t>
  </si>
  <si>
    <t>O13 = 1.605</t>
  </si>
  <si>
    <t>O13' = 1.605</t>
  </si>
  <si>
    <t>O9' = 1.819</t>
  </si>
  <si>
    <t>O9 = 1.819</t>
  </si>
  <si>
    <t>O8' = 1.820</t>
  </si>
  <si>
    <t>O8 = 1.820</t>
  </si>
  <si>
    <t>O14 = 1.611</t>
  </si>
  <si>
    <t>O14' = 1.611</t>
  </si>
  <si>
    <t>O1 = 1.696</t>
  </si>
  <si>
    <t>O1' = 1.696</t>
  </si>
  <si>
    <t>O2' = 2.106</t>
  </si>
  <si>
    <t>O2 = 2.098</t>
  </si>
  <si>
    <t>O2 = 2.107</t>
  </si>
  <si>
    <t>O2' = 2.127</t>
  </si>
  <si>
    <t>O3' = 1.696</t>
  </si>
  <si>
    <t>O3 = 1.685</t>
  </si>
  <si>
    <t>O4 = 1.913</t>
  </si>
  <si>
    <t>O10' = 1.605</t>
  </si>
  <si>
    <t>O1 = 2.039</t>
  </si>
  <si>
    <t>O1' = 2.018</t>
  </si>
  <si>
    <t>O11 = 1.837</t>
  </si>
  <si>
    <t>O6 = 1.896</t>
  </si>
  <si>
    <t>O8 = 1.852</t>
  </si>
  <si>
    <t>O8' = 1.878</t>
  </si>
  <si>
    <t>O2 = 2.330</t>
  </si>
  <si>
    <t>O3' = 2.047</t>
  </si>
  <si>
    <t>O11' = 1.830</t>
  </si>
  <si>
    <t>O7 = 1.875</t>
  </si>
  <si>
    <t>O7' = 1.873</t>
  </si>
  <si>
    <t>O9 = 1.886</t>
  </si>
  <si>
    <t>O6 = 1.805</t>
  </si>
  <si>
    <t>O6' = 1.841</t>
  </si>
  <si>
    <t>O7 = 1.815</t>
  </si>
  <si>
    <t>O7' = 1.833</t>
  </si>
  <si>
    <t>O13 = 1.606</t>
  </si>
  <si>
    <t>O13' = 1.598</t>
  </si>
  <si>
    <t>O2 = 2.253</t>
  </si>
  <si>
    <t>O2' = 2.213</t>
  </si>
  <si>
    <t>O9' = 1.830</t>
  </si>
  <si>
    <t>O9 = 1.809</t>
  </si>
  <si>
    <t>O8' = 1.818</t>
  </si>
  <si>
    <t>O4 = 2.003</t>
  </si>
  <si>
    <t>O2' = 2.248</t>
  </si>
  <si>
    <t>O2 = 2.234</t>
  </si>
  <si>
    <t>Mean =</t>
  </si>
  <si>
    <t xml:space="preserve">     Bond Valence Deficiency by Individual Oxygen</t>
  </si>
  <si>
    <r>
      <t>Deficiency (</t>
    </r>
    <r>
      <rPr>
        <b/>
        <i/>
        <sz val="11"/>
        <rFont val="Calibri"/>
        <family val="2"/>
        <scheme val="minor"/>
      </rPr>
      <t>vu</t>
    </r>
    <r>
      <rPr>
        <b/>
        <sz val="11"/>
        <rFont val="Calibri"/>
        <family val="2"/>
        <scheme val="minor"/>
      </rPr>
      <t>)</t>
    </r>
  </si>
  <si>
    <t>O8 = 1.824</t>
  </si>
  <si>
    <t>O10 = 1.621</t>
  </si>
  <si>
    <t>O10' = 1.621</t>
  </si>
  <si>
    <t>O1 = 2.051</t>
  </si>
  <si>
    <t>O1' = 2.051</t>
  </si>
  <si>
    <t>O6 = 1.940</t>
  </si>
  <si>
    <t>O6' = 1.940</t>
  </si>
  <si>
    <t>O8 = 1.916</t>
  </si>
  <si>
    <t>O8' = 1.916</t>
  </si>
  <si>
    <t>O12 = 1.633</t>
  </si>
  <si>
    <t>O12' = 1.633</t>
  </si>
  <si>
    <t>O3 = 2.075</t>
  </si>
  <si>
    <t>O3' = 2.075</t>
  </si>
  <si>
    <t>O7 = 1.940</t>
  </si>
  <si>
    <t>O7' = 1.940</t>
  </si>
  <si>
    <t>O9 = 1.891</t>
  </si>
  <si>
    <t>O9' = 1.891</t>
  </si>
  <si>
    <t>O6 = 1.812</t>
  </si>
  <si>
    <t>O6' = 1.812</t>
  </si>
  <si>
    <t>O7 = 1.844</t>
  </si>
  <si>
    <t>O7' = 1.844</t>
  </si>
  <si>
    <t>O13 = 1.619</t>
  </si>
  <si>
    <t>O13' = 1.619</t>
  </si>
  <si>
    <t>O9' = 1.842</t>
  </si>
  <si>
    <t>O9 = 1.842</t>
  </si>
  <si>
    <t>O8' = 1.807</t>
  </si>
  <si>
    <t>O8 = 1.807</t>
  </si>
  <si>
    <t>Oxygen Bond Valence Deficiency =</t>
  </si>
  <si>
    <r>
      <t>Mean bond valence deficiency for (V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28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6-</t>
    </r>
    <r>
      <rPr>
        <b/>
        <sz val="11"/>
        <color theme="1"/>
        <rFont val="Calibri"/>
        <family val="2"/>
        <scheme val="minor"/>
      </rPr>
      <t xml:space="preserve"> groups:</t>
    </r>
  </si>
  <si>
    <t>Total Bond Valence</t>
  </si>
  <si>
    <t xml:space="preserve">    Bond Strengths by Mineral with Oxygen Identifiers</t>
  </si>
  <si>
    <t xml:space="preserve">  Bond Lengths by Mineral </t>
  </si>
  <si>
    <t>APPENDIX 1:</t>
  </si>
  <si>
    <t>Appendix 1 contains bond lengths and bond strengths for the decavanadate groups in 14 decavanadates used in this paper.</t>
  </si>
  <si>
    <t>Bond lengths and bond lengths are listed by individual vanadium cation and by mineral; bond-valence deficiency for each oxygen atom are also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</si>
</sst>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/>
    <xf numFmtId="2" fontId="7" fillId="0" borderId="0" xfId="0" applyNumberFormat="1" applyFont="1" applyAlignme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/>
    <xf numFmtId="0" fontId="12" fillId="2" borderId="0" xfId="0" applyFont="1" applyFill="1"/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ill="1"/>
    <xf numFmtId="0" fontId="15" fillId="2" borderId="0" xfId="0" applyFont="1" applyFill="1"/>
    <xf numFmtId="0" fontId="4" fillId="2" borderId="0" xfId="0" applyFont="1" applyFill="1"/>
    <xf numFmtId="0" fontId="4" fillId="0" borderId="0" xfId="0" applyFont="1" applyFill="1"/>
    <xf numFmtId="2" fontId="6" fillId="0" borderId="0" xfId="0" applyNumberFormat="1" applyFont="1" applyBorder="1" applyAlignment="1"/>
    <xf numFmtId="2" fontId="7" fillId="0" borderId="0" xfId="0" applyNumberFormat="1" applyFont="1" applyBorder="1" applyAlignmen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" borderId="0" xfId="0" applyFill="1"/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164" fontId="17" fillId="0" borderId="0" xfId="0" applyNumberFormat="1" applyFont="1" applyAlignment="1">
      <alignment horizontal="center"/>
    </xf>
    <xf numFmtId="164" fontId="19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21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2" fontId="10" fillId="0" borderId="0" xfId="0" applyNumberFormat="1" applyFont="1" applyAlignment="1"/>
    <xf numFmtId="2" fontId="8" fillId="0" borderId="0" xfId="0" applyNumberFormat="1" applyFont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/>
    <xf numFmtId="164" fontId="8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Alignment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2" fontId="0" fillId="0" borderId="0" xfId="0" quotePrefix="1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/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2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/>
    <xf numFmtId="164" fontId="18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8" fillId="0" borderId="0" xfId="0" quotePrefix="1" applyNumberFormat="1" applyFont="1" applyAlignment="1">
      <alignment horizontal="center" vertical="center"/>
    </xf>
    <xf numFmtId="2" fontId="19" fillId="0" borderId="0" xfId="0" quotePrefix="1" applyNumberFormat="1" applyFont="1" applyAlignment="1">
      <alignment horizontal="center" vertical="center"/>
    </xf>
    <xf numFmtId="2" fontId="0" fillId="0" borderId="0" xfId="0" quotePrefix="1" applyNumberFormat="1" applyAlignment="1">
      <alignment horizontal="center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B6A90-0097-4A4E-BCFE-3FF0DA12162C}">
  <dimension ref="E3:J7"/>
  <sheetViews>
    <sheetView workbookViewId="0">
      <selection activeCell="E3" sqref="E3"/>
    </sheetView>
  </sheetViews>
  <sheetFormatPr defaultRowHeight="14.5" x14ac:dyDescent="0.35"/>
  <sheetData>
    <row r="3" spans="5:10" x14ac:dyDescent="0.35">
      <c r="E3" s="125"/>
      <c r="J3" s="125" t="s">
        <v>940</v>
      </c>
    </row>
    <row r="5" spans="5:10" x14ac:dyDescent="0.35">
      <c r="E5" t="s">
        <v>941</v>
      </c>
    </row>
    <row r="7" spans="5:10" x14ac:dyDescent="0.35">
      <c r="E7" t="s">
        <v>942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F074-BA13-4774-B028-E780BF474650}">
  <dimension ref="A2:DO392"/>
  <sheetViews>
    <sheetView tabSelected="1" topLeftCell="B1" zoomScaleNormal="100" workbookViewId="0">
      <selection activeCell="BL6" sqref="BL6"/>
    </sheetView>
  </sheetViews>
  <sheetFormatPr defaultRowHeight="14.5" x14ac:dyDescent="0.35"/>
  <cols>
    <col min="1" max="1" width="1.81640625" customWidth="1"/>
    <col min="2" max="2" width="12.36328125" customWidth="1"/>
    <col min="6" max="6" width="9.54296875" customWidth="1"/>
    <col min="8" max="8" width="9.453125" customWidth="1"/>
    <col min="9" max="9" width="10.1796875" customWidth="1"/>
    <col min="10" max="10" width="9.36328125" customWidth="1"/>
    <col min="11" max="11" width="1.1796875" customWidth="1"/>
    <col min="12" max="12" width="1.36328125" customWidth="1"/>
    <col min="13" max="13" width="1.1796875" customWidth="1"/>
    <col min="14" max="14" width="5.90625" customWidth="1"/>
    <col min="15" max="15" width="5.453125" customWidth="1"/>
    <col min="16" max="16" width="7" customWidth="1"/>
    <col min="17" max="17" width="6" customWidth="1"/>
    <col min="18" max="18" width="5.453125" customWidth="1"/>
    <col min="19" max="19" width="6.90625" customWidth="1"/>
    <col min="20" max="20" width="5.1796875" customWidth="1"/>
    <col min="21" max="21" width="5.81640625" customWidth="1"/>
    <col min="22" max="22" width="2.54296875" customWidth="1"/>
    <col min="23" max="23" width="5.81640625" customWidth="1"/>
    <col min="24" max="24" width="5.6328125" customWidth="1"/>
    <col min="25" max="26" width="5.81640625" customWidth="1"/>
    <col min="27" max="27" width="6.54296875" customWidth="1"/>
    <col min="28" max="28" width="6.90625" customWidth="1"/>
    <col min="29" max="29" width="6" customWidth="1"/>
    <col min="30" max="30" width="6.6328125" customWidth="1"/>
    <col min="31" max="31" width="1.54296875" customWidth="1"/>
    <col min="32" max="32" width="6.6328125" customWidth="1"/>
    <col min="33" max="34" width="9.08984375" customWidth="1"/>
    <col min="35" max="35" width="2.1796875" customWidth="1"/>
    <col min="36" max="36" width="1.90625" style="11" customWidth="1"/>
    <col min="37" max="37" width="7" customWidth="1"/>
    <col min="38" max="38" width="5.453125" customWidth="1"/>
    <col min="39" max="39" width="9.81640625" customWidth="1"/>
    <col min="40" max="40" width="9.6328125" customWidth="1"/>
    <col min="41" max="41" width="9.81640625" customWidth="1"/>
    <col min="42" max="42" width="10.54296875" customWidth="1"/>
    <col min="43" max="43" width="10" customWidth="1"/>
    <col min="45" max="45" width="2" customWidth="1"/>
    <col min="46" max="46" width="1.54296875" customWidth="1"/>
    <col min="47" max="47" width="1.90625" customWidth="1"/>
    <col min="48" max="48" width="6.90625" customWidth="1"/>
    <col min="49" max="49" width="6.81640625" customWidth="1"/>
    <col min="50" max="50" width="7.1796875" customWidth="1"/>
    <col min="51" max="51" width="6.6328125" customWidth="1"/>
    <col min="52" max="52" width="5.90625" customWidth="1"/>
    <col min="53" max="53" width="7.1796875" customWidth="1"/>
    <col min="54" max="54" width="7" customWidth="1"/>
    <col min="55" max="55" width="6.1796875" customWidth="1"/>
    <col min="56" max="56" width="1.81640625" customWidth="1"/>
    <col min="57" max="57" width="2" customWidth="1"/>
    <col min="58" max="58" width="6.1796875" customWidth="1"/>
    <col min="66" max="66" width="8.81640625" customWidth="1"/>
    <col min="67" max="67" width="1.08984375" customWidth="1"/>
    <col min="68" max="68" width="10.36328125" bestFit="1" customWidth="1"/>
    <col min="71" max="71" width="2" customWidth="1"/>
    <col min="72" max="72" width="1.90625" customWidth="1"/>
    <col min="73" max="73" width="5.36328125" style="5" customWidth="1"/>
    <col min="74" max="74" width="5.36328125" style="27" customWidth="1"/>
    <col min="75" max="75" width="9.6328125" customWidth="1"/>
    <col min="76" max="76" width="11.08984375" customWidth="1"/>
    <col min="77" max="77" width="9.1796875" bestFit="1" customWidth="1"/>
    <col min="78" max="78" width="10.36328125" customWidth="1"/>
    <col min="79" max="79" width="11.08984375" customWidth="1"/>
    <col min="80" max="80" width="9.81640625" customWidth="1"/>
    <col min="81" max="81" width="2.90625" customWidth="1"/>
    <col min="82" max="82" width="2.81640625" customWidth="1"/>
    <col min="88" max="88" width="8.81640625" customWidth="1"/>
    <col min="89" max="89" width="9.81640625" customWidth="1"/>
    <col min="96" max="96" width="10.81640625" customWidth="1"/>
    <col min="117" max="117" width="16.90625" customWidth="1"/>
  </cols>
  <sheetData>
    <row r="2" spans="1:119" ht="18.5" x14ac:dyDescent="0.35">
      <c r="B2" s="59" t="s">
        <v>825</v>
      </c>
    </row>
    <row r="3" spans="1:119" ht="18.5" x14ac:dyDescent="0.45">
      <c r="B3" s="59" t="s">
        <v>826</v>
      </c>
      <c r="E3" s="57" t="s">
        <v>831</v>
      </c>
      <c r="F3" s="58"/>
      <c r="G3" s="11"/>
      <c r="H3" s="11"/>
      <c r="I3" s="11"/>
      <c r="N3" s="57" t="s">
        <v>834</v>
      </c>
      <c r="O3" s="11"/>
      <c r="P3" s="11"/>
      <c r="Q3" s="11"/>
      <c r="R3" s="11"/>
      <c r="S3" s="11"/>
      <c r="T3" s="11"/>
      <c r="U3" s="11"/>
      <c r="V3" s="60"/>
      <c r="Z3" s="57" t="s">
        <v>824</v>
      </c>
      <c r="AA3" s="11"/>
      <c r="AB3" s="11"/>
      <c r="AC3" s="11"/>
      <c r="AG3" s="49" t="s">
        <v>837</v>
      </c>
      <c r="AH3" s="49" t="s">
        <v>828</v>
      </c>
      <c r="AM3" s="11"/>
      <c r="AN3" s="57" t="s">
        <v>939</v>
      </c>
      <c r="AO3" s="11"/>
      <c r="AP3" s="11"/>
      <c r="AQ3" s="11"/>
      <c r="AV3" s="57" t="s">
        <v>832</v>
      </c>
      <c r="AW3" s="11"/>
      <c r="AX3" s="11"/>
      <c r="AY3" s="11"/>
      <c r="AZ3" s="11"/>
      <c r="BA3" s="11"/>
      <c r="BB3" s="11"/>
      <c r="BC3" s="11"/>
      <c r="BD3" s="11"/>
      <c r="BE3" s="11"/>
      <c r="BF3" s="11"/>
      <c r="BH3" s="57" t="s">
        <v>833</v>
      </c>
      <c r="BI3" s="11"/>
      <c r="BJ3" s="11"/>
      <c r="BK3" s="11"/>
      <c r="BL3" s="11"/>
      <c r="BM3" s="11"/>
      <c r="BN3" s="11"/>
      <c r="BO3" s="71"/>
      <c r="BQ3" s="49" t="s">
        <v>837</v>
      </c>
      <c r="BR3" s="49" t="s">
        <v>828</v>
      </c>
      <c r="BS3" s="49"/>
      <c r="BT3" s="49"/>
      <c r="BU3" s="42"/>
      <c r="BV3" s="42"/>
      <c r="BW3" s="57" t="s">
        <v>938</v>
      </c>
      <c r="BX3" s="120"/>
      <c r="BY3" s="120"/>
      <c r="BZ3" s="120"/>
      <c r="CA3" s="120"/>
      <c r="CB3" s="120"/>
      <c r="CC3" s="49"/>
      <c r="CD3" s="49"/>
      <c r="CJ3" s="63"/>
      <c r="CK3" s="63"/>
      <c r="CL3" s="63"/>
      <c r="CM3" s="63"/>
      <c r="CN3" s="6"/>
      <c r="CO3" s="6"/>
      <c r="CP3" s="6"/>
      <c r="CQ3" s="6"/>
      <c r="CR3" s="61" t="s">
        <v>906</v>
      </c>
      <c r="CS3" s="62"/>
      <c r="CT3" s="62"/>
      <c r="CU3" s="62"/>
      <c r="CV3" s="62"/>
      <c r="CW3" s="62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50" t="s">
        <v>835</v>
      </c>
      <c r="DN3" s="6"/>
    </row>
    <row r="4" spans="1:119" ht="16.5" x14ac:dyDescent="0.35">
      <c r="AF4" s="49" t="s">
        <v>836</v>
      </c>
      <c r="AG4" s="49" t="s">
        <v>838</v>
      </c>
      <c r="AH4" s="49" t="s">
        <v>827</v>
      </c>
      <c r="BP4" s="49" t="s">
        <v>836</v>
      </c>
      <c r="BQ4" s="49" t="s">
        <v>838</v>
      </c>
      <c r="BR4" s="49" t="s">
        <v>827</v>
      </c>
      <c r="BS4" s="49"/>
      <c r="BT4" s="49"/>
      <c r="BU4" s="42"/>
      <c r="BV4" s="42"/>
      <c r="BW4" s="49"/>
      <c r="BX4" s="49"/>
      <c r="BY4" s="49"/>
      <c r="BZ4" s="49"/>
      <c r="CA4" s="49"/>
      <c r="CB4" s="49"/>
      <c r="CC4" s="49"/>
      <c r="CD4" s="49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50" t="s">
        <v>937</v>
      </c>
      <c r="DN4" s="6"/>
    </row>
    <row r="5" spans="1:119" ht="15.5" x14ac:dyDescent="0.35">
      <c r="B5" s="39" t="s">
        <v>819</v>
      </c>
      <c r="C5" s="4" t="s">
        <v>97</v>
      </c>
      <c r="D5" s="8" t="s">
        <v>0</v>
      </c>
      <c r="E5" s="4" t="s">
        <v>8</v>
      </c>
      <c r="F5" s="4" t="s">
        <v>11</v>
      </c>
      <c r="G5" s="4" t="s">
        <v>13</v>
      </c>
      <c r="H5" s="4" t="s">
        <v>15</v>
      </c>
      <c r="I5" s="4" t="s">
        <v>17</v>
      </c>
      <c r="J5" s="4" t="s">
        <v>18</v>
      </c>
      <c r="N5" s="4" t="s">
        <v>97</v>
      </c>
      <c r="O5" s="8" t="s">
        <v>0</v>
      </c>
      <c r="P5" s="34">
        <v>1.6819999999999999</v>
      </c>
      <c r="Q5" s="34">
        <v>2.1440000000000001</v>
      </c>
      <c r="R5" s="34">
        <v>2.09</v>
      </c>
      <c r="S5" s="34">
        <v>1.6990000000000001</v>
      </c>
      <c r="T5" s="34">
        <v>1.9319999999999999</v>
      </c>
      <c r="U5" s="34">
        <v>1.915</v>
      </c>
      <c r="W5" s="4" t="s">
        <v>97</v>
      </c>
      <c r="X5" s="8" t="s">
        <v>0</v>
      </c>
      <c r="Y5" s="12">
        <f>EXP((1.803-P5)/0.37)</f>
        <v>1.3868389588078132</v>
      </c>
      <c r="Z5" s="12">
        <f t="shared" ref="Z5:AD40" si="0">EXP((1.803-Q5)/0.37)</f>
        <v>0.39787331769187351</v>
      </c>
      <c r="AA5" s="12">
        <f t="shared" si="0"/>
        <v>0.460392599801075</v>
      </c>
      <c r="AB5" s="12">
        <f t="shared" si="0"/>
        <v>1.3245609964189962</v>
      </c>
      <c r="AC5" s="12">
        <f t="shared" si="0"/>
        <v>0.70564101464421358</v>
      </c>
      <c r="AD5" s="12">
        <f t="shared" si="0"/>
        <v>0.73881871252964726</v>
      </c>
      <c r="AE5" s="12"/>
      <c r="AF5" s="68">
        <f>SUM(Y5:AD5)</f>
        <v>5.0141255998936183</v>
      </c>
      <c r="AG5" s="43">
        <f>(AF5*1.538)-2.692</f>
        <v>5.0197251726363845</v>
      </c>
      <c r="AH5" s="43">
        <v>5</v>
      </c>
      <c r="AK5" s="4" t="s">
        <v>97</v>
      </c>
      <c r="AL5" s="8" t="s">
        <v>0</v>
      </c>
      <c r="AM5" s="4" t="s">
        <v>8</v>
      </c>
      <c r="AN5" s="4" t="s">
        <v>11</v>
      </c>
      <c r="AO5" s="4" t="s">
        <v>13</v>
      </c>
      <c r="AP5" s="4" t="s">
        <v>15</v>
      </c>
      <c r="AQ5" s="4" t="s">
        <v>17</v>
      </c>
      <c r="AR5" s="4" t="s">
        <v>18</v>
      </c>
      <c r="AV5" s="4" t="s">
        <v>97</v>
      </c>
      <c r="AW5" s="8" t="s">
        <v>0</v>
      </c>
      <c r="AX5" s="34">
        <v>1.6819999999999999</v>
      </c>
      <c r="AY5" s="34">
        <v>2.1440000000000001</v>
      </c>
      <c r="AZ5" s="34">
        <v>2.09</v>
      </c>
      <c r="BA5" s="34">
        <v>1.6990000000000001</v>
      </c>
      <c r="BB5" s="34">
        <v>1.9319999999999999</v>
      </c>
      <c r="BC5" s="34">
        <v>1.915</v>
      </c>
      <c r="BD5" s="34"/>
      <c r="BE5" s="34"/>
      <c r="BF5" s="34"/>
      <c r="BG5" s="4" t="s">
        <v>97</v>
      </c>
      <c r="BH5" s="8" t="s">
        <v>0</v>
      </c>
      <c r="BI5" s="12">
        <f t="shared" ref="BI5:BI14" si="1">EXP((1.803-AX5)/0.37)</f>
        <v>1.3868389588078132</v>
      </c>
      <c r="BJ5" s="12">
        <f t="shared" ref="BJ5:BJ14" si="2">EXP((1.803-AY5)/0.37)</f>
        <v>0.39787331769187351</v>
      </c>
      <c r="BK5" s="12">
        <f t="shared" ref="BK5:BK14" si="3">EXP((1.803-AZ5)/0.37)</f>
        <v>0.460392599801075</v>
      </c>
      <c r="BL5" s="12">
        <f t="shared" ref="BL5:BL14" si="4">EXP((1.803-BA5)/0.37)</f>
        <v>1.3245609964189962</v>
      </c>
      <c r="BM5" s="12">
        <f t="shared" ref="BM5:BM14" si="5">EXP((1.803-BB5)/0.37)</f>
        <v>0.70564101464421358</v>
      </c>
      <c r="BN5" s="12">
        <f t="shared" ref="BN5:BN14" si="6">EXP((1.803-BC5)/0.37)</f>
        <v>0.73881871252964726</v>
      </c>
      <c r="BO5" s="12"/>
      <c r="BP5" s="68">
        <f>SUM(BI5:BN5)</f>
        <v>5.0141255998936183</v>
      </c>
      <c r="BQ5" s="43">
        <f>(BP5*1.538)-2.692</f>
        <v>5.0197251726363845</v>
      </c>
      <c r="BR5" s="43">
        <v>5</v>
      </c>
      <c r="BS5" s="43"/>
      <c r="BT5" s="43"/>
      <c r="BU5" s="107" t="s">
        <v>97</v>
      </c>
      <c r="BV5" s="108" t="s">
        <v>0</v>
      </c>
      <c r="BW5" s="124" t="str">
        <f>"O1="&amp;TEXT(BI5," 0.##0")</f>
        <v>O1= 1.387</v>
      </c>
      <c r="BX5" s="124" t="str">
        <f>"O2'="&amp;TEXT(BJ5," 0.##0")</f>
        <v>O2'= 0.398</v>
      </c>
      <c r="BY5" s="124" t="str">
        <f>"O2="&amp;TEXT(BK5," 0.##0")</f>
        <v>O2= 0.460</v>
      </c>
      <c r="BZ5" s="124" t="str">
        <f>"O3'="&amp;TEXT(BL5," 0.##0")</f>
        <v>O3'= 1.325</v>
      </c>
      <c r="CA5" s="124" t="str">
        <f>"O4="&amp;TEXT(BM5," 0.##0")</f>
        <v>O4= 0.706</v>
      </c>
      <c r="CB5" s="124" t="str">
        <f>"O5'="&amp;TEXT(BN5," 0.##0")</f>
        <v>O5'= 0.739</v>
      </c>
      <c r="CC5" s="43"/>
      <c r="CD5" s="43"/>
      <c r="CF5" s="3"/>
      <c r="CG5" s="3"/>
      <c r="CH5" s="1"/>
      <c r="CI5" s="7"/>
      <c r="CJ5" s="16" t="s">
        <v>1</v>
      </c>
      <c r="CK5" s="16" t="s">
        <v>74</v>
      </c>
      <c r="CL5" s="16" t="s">
        <v>3</v>
      </c>
      <c r="CM5" s="16" t="s">
        <v>2</v>
      </c>
      <c r="CN5" s="16" t="s">
        <v>75</v>
      </c>
      <c r="CO5" s="16" t="s">
        <v>4</v>
      </c>
      <c r="CP5" s="16" t="s">
        <v>5</v>
      </c>
      <c r="CQ5" s="16" t="s">
        <v>76</v>
      </c>
      <c r="CR5" s="16" t="s">
        <v>77</v>
      </c>
      <c r="CS5" s="16" t="s">
        <v>6</v>
      </c>
      <c r="CT5" s="16" t="s">
        <v>78</v>
      </c>
      <c r="CU5" s="16" t="s">
        <v>79</v>
      </c>
      <c r="CV5" s="16" t="s">
        <v>80</v>
      </c>
      <c r="CW5" s="16" t="s">
        <v>81</v>
      </c>
      <c r="CX5" s="16" t="s">
        <v>82</v>
      </c>
      <c r="CY5" s="16" t="s">
        <v>83</v>
      </c>
      <c r="CZ5" s="16" t="s">
        <v>84</v>
      </c>
      <c r="DA5" s="16" t="s">
        <v>85</v>
      </c>
      <c r="DB5" s="16" t="s">
        <v>86</v>
      </c>
      <c r="DC5" s="16" t="s">
        <v>87</v>
      </c>
      <c r="DD5" s="16" t="s">
        <v>88</v>
      </c>
      <c r="DE5" s="16" t="s">
        <v>89</v>
      </c>
      <c r="DF5" s="16" t="s">
        <v>90</v>
      </c>
      <c r="DG5" s="16" t="s">
        <v>91</v>
      </c>
      <c r="DH5" s="16" t="s">
        <v>92</v>
      </c>
      <c r="DI5" s="16" t="s">
        <v>93</v>
      </c>
      <c r="DJ5" s="16" t="s">
        <v>94</v>
      </c>
      <c r="DK5" s="16" t="s">
        <v>95</v>
      </c>
      <c r="DL5" s="20"/>
      <c r="DM5" s="50" t="s">
        <v>907</v>
      </c>
      <c r="DN5" s="6"/>
    </row>
    <row r="6" spans="1:119" x14ac:dyDescent="0.35">
      <c r="C6" s="4" t="s">
        <v>97</v>
      </c>
      <c r="D6" s="8" t="s">
        <v>7</v>
      </c>
      <c r="E6" s="4" t="s">
        <v>9</v>
      </c>
      <c r="F6" s="4" t="s">
        <v>10</v>
      </c>
      <c r="G6" s="4" t="s">
        <v>12</v>
      </c>
      <c r="H6" s="4" t="s">
        <v>14</v>
      </c>
      <c r="I6" s="4" t="s">
        <v>16</v>
      </c>
      <c r="J6" s="4" t="s">
        <v>19</v>
      </c>
      <c r="N6" s="4" t="s">
        <v>97</v>
      </c>
      <c r="O6" s="8" t="s">
        <v>7</v>
      </c>
      <c r="P6" s="34">
        <v>1.6819999999999999</v>
      </c>
      <c r="Q6" s="34">
        <v>2.1440000000000001</v>
      </c>
      <c r="R6" s="34">
        <v>2.09</v>
      </c>
      <c r="S6" s="34">
        <v>1.6990000000000001</v>
      </c>
      <c r="T6" s="34">
        <v>1.915</v>
      </c>
      <c r="U6" s="34">
        <v>1.9319999999999999</v>
      </c>
      <c r="W6" s="4" t="s">
        <v>97</v>
      </c>
      <c r="X6" s="8" t="s">
        <v>7</v>
      </c>
      <c r="Y6" s="12">
        <f t="shared" ref="Y6:Y40" si="7">EXP((1.803-P6)/0.37)</f>
        <v>1.3868389588078132</v>
      </c>
      <c r="Z6" s="12">
        <f t="shared" si="0"/>
        <v>0.39787331769187351</v>
      </c>
      <c r="AA6" s="12">
        <f t="shared" si="0"/>
        <v>0.460392599801075</v>
      </c>
      <c r="AB6" s="12">
        <f t="shared" si="0"/>
        <v>1.3245609964189962</v>
      </c>
      <c r="AC6" s="12">
        <f t="shared" si="0"/>
        <v>0.73881871252964726</v>
      </c>
      <c r="AD6" s="12">
        <f t="shared" si="0"/>
        <v>0.70564101464421358</v>
      </c>
      <c r="AE6" s="12"/>
      <c r="AF6" s="68">
        <f t="shared" ref="AF6:AF40" si="8">SUM(Y6:AD6)</f>
        <v>5.0141255998936192</v>
      </c>
      <c r="AG6" s="43">
        <f t="shared" ref="AG6:AG40" si="9">(AF6*1.538)-2.692</f>
        <v>5.0197251726363863</v>
      </c>
      <c r="AH6" s="43">
        <v>5</v>
      </c>
      <c r="AK6" s="4" t="s">
        <v>97</v>
      </c>
      <c r="AL6" s="8" t="s">
        <v>7</v>
      </c>
      <c r="AM6" s="4" t="s">
        <v>9</v>
      </c>
      <c r="AN6" s="4" t="s">
        <v>10</v>
      </c>
      <c r="AO6" s="4" t="s">
        <v>12</v>
      </c>
      <c r="AP6" s="4" t="s">
        <v>14</v>
      </c>
      <c r="AQ6" s="4" t="s">
        <v>16</v>
      </c>
      <c r="AR6" s="4" t="s">
        <v>19</v>
      </c>
      <c r="AV6" s="4" t="s">
        <v>97</v>
      </c>
      <c r="AW6" s="8" t="s">
        <v>7</v>
      </c>
      <c r="AX6" s="34">
        <v>1.6819999999999999</v>
      </c>
      <c r="AY6" s="34">
        <v>2.1440000000000001</v>
      </c>
      <c r="AZ6" s="34">
        <v>2.09</v>
      </c>
      <c r="BA6" s="34">
        <v>1.6990000000000001</v>
      </c>
      <c r="BB6" s="34">
        <v>1.915</v>
      </c>
      <c r="BC6" s="34">
        <v>1.9319999999999999</v>
      </c>
      <c r="BD6" s="34"/>
      <c r="BE6" s="34"/>
      <c r="BF6" s="34"/>
      <c r="BG6" s="4" t="s">
        <v>97</v>
      </c>
      <c r="BH6" s="8" t="s">
        <v>7</v>
      </c>
      <c r="BI6" s="12">
        <f t="shared" si="1"/>
        <v>1.3868389588078132</v>
      </c>
      <c r="BJ6" s="12">
        <f t="shared" si="2"/>
        <v>0.39787331769187351</v>
      </c>
      <c r="BK6" s="12">
        <f t="shared" si="3"/>
        <v>0.460392599801075</v>
      </c>
      <c r="BL6" s="12">
        <f t="shared" si="4"/>
        <v>1.3245609964189962</v>
      </c>
      <c r="BM6" s="12">
        <f t="shared" si="5"/>
        <v>0.73881871252964726</v>
      </c>
      <c r="BN6" s="12">
        <f t="shared" si="6"/>
        <v>0.70564101464421358</v>
      </c>
      <c r="BO6" s="12"/>
      <c r="BP6" s="68">
        <f t="shared" ref="BP6:BP14" si="10">SUM(BI6:BN6)</f>
        <v>5.0141255998936192</v>
      </c>
      <c r="BQ6" s="43">
        <f t="shared" ref="BQ6:BQ14" si="11">(BP6*1.538)-2.692</f>
        <v>5.0197251726363863</v>
      </c>
      <c r="BR6" s="43">
        <v>5</v>
      </c>
      <c r="BS6" s="43"/>
      <c r="BT6" s="43"/>
      <c r="BU6" s="107" t="s">
        <v>97</v>
      </c>
      <c r="BV6" s="108" t="s">
        <v>7</v>
      </c>
      <c r="BW6" s="124" t="str">
        <f>"O1'="&amp;TEXT(BI6," 0.##0")</f>
        <v>O1'= 1.387</v>
      </c>
      <c r="BX6" s="124" t="str">
        <f>"O2="&amp;TEXT(BJ6," 0.##0")</f>
        <v>O2= 0.398</v>
      </c>
      <c r="BY6" s="124" t="str">
        <f>"O2'="&amp;TEXT(BK6," 0.##0")</f>
        <v>O2'= 0.460</v>
      </c>
      <c r="BZ6" s="124" t="str">
        <f>"O3="&amp;TEXT(BL6," 0.##0")</f>
        <v>O3= 1.325</v>
      </c>
      <c r="CA6" s="124" t="str">
        <f>"O4'="&amp;TEXT(BM6," 0.##0")</f>
        <v>O4'= 0.739</v>
      </c>
      <c r="CB6" s="124" t="str">
        <f>"O5="&amp;TEXT(BN6," 0.##0")</f>
        <v>O5= 0.706</v>
      </c>
      <c r="CC6" s="43"/>
      <c r="CD6" s="43"/>
      <c r="CF6" s="3"/>
      <c r="CG6" s="3"/>
      <c r="CI6" s="10" t="s">
        <v>97</v>
      </c>
      <c r="CJ6" s="52" t="str">
        <f>"V1 ="&amp;TEXT(BI5," 0.##0")</f>
        <v>V1 = 1.387</v>
      </c>
      <c r="CK6" s="52" t="str">
        <f>"V1' ="&amp;TEXT(BI6," 0.##0")</f>
        <v>V1' = 1.387</v>
      </c>
      <c r="CL6" s="52" t="str">
        <f>"V1 ="&amp;TEXT(BK5," 0.##0")</f>
        <v>V1 = 0.460</v>
      </c>
      <c r="CM6" s="52" t="str">
        <f>"V1 ="&amp;TEXT(BJ5," 0.##0")</f>
        <v>V1 = 0.398</v>
      </c>
      <c r="CN6" s="52" t="str">
        <f>"V1' ="&amp;TEXT(BL6," 0.##0")</f>
        <v>V1' = 1.325</v>
      </c>
      <c r="CO6" s="52" t="str">
        <f>"V1 ="&amp;TEXT(BL5," 0.##0")</f>
        <v>V1 = 1.325</v>
      </c>
      <c r="CP6" s="52" t="str">
        <f>"V1 ="&amp;TEXT(BM5," 0.##0")</f>
        <v>V1 = 0.706</v>
      </c>
      <c r="CQ6" s="52" t="str">
        <f>"V1' ="&amp;TEXT(BM6," 0.##0")</f>
        <v>V1' = 0.739</v>
      </c>
      <c r="CR6" s="52" t="str">
        <f>"V1' ="&amp;TEXT(BN6," 0.##0")</f>
        <v>V1' = 0.706</v>
      </c>
      <c r="CS6" s="52" t="str">
        <f>"V1 ="&amp;TEXT(BN5," 0.##0")</f>
        <v>V1 = 0.739</v>
      </c>
      <c r="CT6" s="52" t="str">
        <f>"V2 ="&amp;TEXT(BM7," 0.##0")</f>
        <v>V2 = 0.793</v>
      </c>
      <c r="CU6" s="52" t="str">
        <f>"V2' ="&amp;TEXT(BM8," 0.##0")</f>
        <v>V2' = 0.850</v>
      </c>
      <c r="CV6" s="52" t="str">
        <f>"V3 ="&amp;TEXT(BM9," 0.##0")</f>
        <v>V3 = 0.843</v>
      </c>
      <c r="CW6" s="52" t="str">
        <f>"V3' ="&amp;TEXT(BM10," 0.##0")</f>
        <v>V3' = 0.797</v>
      </c>
      <c r="CX6" s="52" t="str">
        <f>"V2 ="&amp;TEXT(BN7," 0.##0")</f>
        <v>V2 = 0.850</v>
      </c>
      <c r="CY6" s="52" t="str">
        <f>"V2' ="&amp;TEXT(BN8," 0.##0")</f>
        <v>V2' = 0.793</v>
      </c>
      <c r="CZ6" s="52" t="str">
        <f>"V3 ="&amp;TEXT(BN9," 0.##0")</f>
        <v>V3 = 0.797</v>
      </c>
      <c r="DA6" s="52" t="str">
        <f>"V3' ="&amp;TEXT(BN10," 0.##0")</f>
        <v>V3' = 0.843</v>
      </c>
      <c r="DB6" s="52" t="str">
        <f>"V2 ="&amp;TEXT(BJ7," 0.##0")</f>
        <v>V2 = 1.736</v>
      </c>
      <c r="DC6" s="52" t="str">
        <f>"V2' ="&amp;TEXT(BJ8," 0.##0")</f>
        <v>V2' = 1.736</v>
      </c>
      <c r="DD6" s="52" t="str">
        <f>"V2 ="&amp;TEXT(BL7," 0.##0")</f>
        <v>V2 = 0.910</v>
      </c>
      <c r="DE6" s="52" t="str">
        <f>"V2' ="&amp;TEXT(BL8," 0.##0")</f>
        <v>V2' = 0.910</v>
      </c>
      <c r="DF6" s="52" t="str">
        <f>"V3 ="&amp;TEXT(BJ9," 0.##0")</f>
        <v>V3 = 1.698</v>
      </c>
      <c r="DG6" s="52" t="str">
        <f>"V3' ="&amp;TEXT(BJ10," 0.##0")</f>
        <v>V3' = 1.698</v>
      </c>
      <c r="DH6" s="52" t="str">
        <f>"V4 ="&amp;TEXT(BM11," 0.##0")</f>
        <v>V4 = 1.712</v>
      </c>
      <c r="DI6" s="52" t="str">
        <f>"V4' ="&amp;TEXT(BM12," 0.##0")</f>
        <v>V4' = 1.698</v>
      </c>
      <c r="DJ6" s="52" t="str">
        <f>"V5 ="&amp;TEXT(BM13," 0.##0")</f>
        <v>V5 = 1.712</v>
      </c>
      <c r="DK6" s="52" t="str">
        <f>"V5' ="&amp;TEXT(BM14," 0.##0")</f>
        <v>V5' = 1.698</v>
      </c>
      <c r="DL6" s="10" t="s">
        <v>97</v>
      </c>
      <c r="DM6" s="28"/>
      <c r="DN6" s="6"/>
    </row>
    <row r="7" spans="1:119" x14ac:dyDescent="0.35">
      <c r="B7" s="25"/>
      <c r="C7" s="14" t="s">
        <v>744</v>
      </c>
      <c r="D7" s="32" t="s">
        <v>0</v>
      </c>
      <c r="E7" s="51" t="s">
        <v>745</v>
      </c>
      <c r="F7" s="51" t="s">
        <v>746</v>
      </c>
      <c r="G7" s="51" t="s">
        <v>10</v>
      </c>
      <c r="H7" s="51" t="s">
        <v>747</v>
      </c>
      <c r="I7" s="51" t="s">
        <v>748</v>
      </c>
      <c r="J7" s="51" t="s">
        <v>749</v>
      </c>
      <c r="K7" s="25"/>
      <c r="L7" s="25"/>
      <c r="M7" s="25"/>
      <c r="N7" s="14" t="s">
        <v>744</v>
      </c>
      <c r="O7" s="32" t="s">
        <v>0</v>
      </c>
      <c r="P7" s="36">
        <v>1.6970000000000001</v>
      </c>
      <c r="Q7" s="36">
        <v>2.14</v>
      </c>
      <c r="R7" s="36">
        <v>2.1440000000000001</v>
      </c>
      <c r="S7" s="36">
        <v>1.722</v>
      </c>
      <c r="T7" s="36">
        <v>1.919</v>
      </c>
      <c r="U7" s="36">
        <v>1.923</v>
      </c>
      <c r="V7" s="25"/>
      <c r="W7" s="14" t="s">
        <v>744</v>
      </c>
      <c r="X7" s="32" t="s">
        <v>0</v>
      </c>
      <c r="Y7" s="37">
        <f t="shared" si="7"/>
        <v>1.3317401712838093</v>
      </c>
      <c r="Z7" s="37">
        <f t="shared" si="0"/>
        <v>0.40219798531798767</v>
      </c>
      <c r="AA7" s="37">
        <f t="shared" si="0"/>
        <v>0.39787331769187351</v>
      </c>
      <c r="AB7" s="37">
        <f t="shared" si="0"/>
        <v>1.2447303485135917</v>
      </c>
      <c r="AC7" s="37">
        <f t="shared" si="0"/>
        <v>0.73087450225440642</v>
      </c>
      <c r="AD7" s="37">
        <f t="shared" si="0"/>
        <v>0.72301571276754972</v>
      </c>
      <c r="AE7" s="37"/>
      <c r="AF7" s="92">
        <f t="shared" si="8"/>
        <v>4.830432037829218</v>
      </c>
      <c r="AG7" s="88">
        <f t="shared" si="9"/>
        <v>4.7372044741813371</v>
      </c>
      <c r="AH7" s="88">
        <v>4.7372044741813371</v>
      </c>
      <c r="AK7" s="4" t="s">
        <v>97</v>
      </c>
      <c r="AL7" s="8" t="s">
        <v>20</v>
      </c>
      <c r="AM7" s="4" t="s">
        <v>21</v>
      </c>
      <c r="AN7" s="7" t="s">
        <v>22</v>
      </c>
      <c r="AO7" s="4" t="s">
        <v>23</v>
      </c>
      <c r="AP7" s="4" t="s">
        <v>24</v>
      </c>
      <c r="AQ7" s="4" t="s">
        <v>25</v>
      </c>
      <c r="AR7" s="4" t="s">
        <v>26</v>
      </c>
      <c r="AV7" s="4" t="s">
        <v>97</v>
      </c>
      <c r="AW7" s="8" t="s">
        <v>20</v>
      </c>
      <c r="AX7" s="34">
        <v>2.3069999999999999</v>
      </c>
      <c r="AY7" s="35">
        <v>1.599</v>
      </c>
      <c r="AZ7" s="34">
        <v>2.077</v>
      </c>
      <c r="BA7" s="34">
        <v>1.8380000000000001</v>
      </c>
      <c r="BB7" s="34">
        <v>1.889</v>
      </c>
      <c r="BC7" s="34">
        <v>1.863</v>
      </c>
      <c r="BD7" s="34"/>
      <c r="BE7" s="34"/>
      <c r="BF7" s="52"/>
      <c r="BG7" s="4" t="s">
        <v>97</v>
      </c>
      <c r="BH7" s="8" t="s">
        <v>20</v>
      </c>
      <c r="BI7" s="12">
        <f t="shared" si="1"/>
        <v>0.25610643423849755</v>
      </c>
      <c r="BJ7" s="12">
        <f t="shared" si="2"/>
        <v>1.7355968349788542</v>
      </c>
      <c r="BK7" s="12">
        <f t="shared" si="3"/>
        <v>0.47685608579722616</v>
      </c>
      <c r="BL7" s="12">
        <f t="shared" si="4"/>
        <v>0.90974167391082517</v>
      </c>
      <c r="BM7" s="12">
        <f t="shared" si="5"/>
        <v>0.79260330181470218</v>
      </c>
      <c r="BN7" s="12">
        <f t="shared" si="6"/>
        <v>0.85030330633695039</v>
      </c>
      <c r="BO7" s="12"/>
      <c r="BP7" s="68">
        <f t="shared" si="10"/>
        <v>5.0212076370770555</v>
      </c>
      <c r="BQ7" s="43">
        <f t="shared" si="11"/>
        <v>5.0306173458245116</v>
      </c>
      <c r="BR7" s="43">
        <v>5</v>
      </c>
      <c r="BS7" s="43"/>
      <c r="BT7" s="43"/>
      <c r="BU7" s="107" t="s">
        <v>97</v>
      </c>
      <c r="BV7" s="108" t="s">
        <v>20</v>
      </c>
      <c r="BW7" s="124" t="str">
        <f>"O2="&amp;TEXT(BI7," 0.##0")</f>
        <v>O2= 0.256</v>
      </c>
      <c r="BX7" s="124" t="str">
        <f>"O10="&amp;TEXT(BJ7," 0.##0")</f>
        <v>O10= 1.736</v>
      </c>
      <c r="BY7" s="124" t="str">
        <f>"O1="&amp;TEXT(BK7," 0.##0")</f>
        <v>O1= 0.477</v>
      </c>
      <c r="BZ7" s="124" t="str">
        <f>"O11="&amp;TEXT(BL7," 0.##0")</f>
        <v>O11= 0.910</v>
      </c>
      <c r="CA7" s="124" t="str">
        <f>"O6="&amp;TEXT(BM7," 0.##0")</f>
        <v>O6= 0.793</v>
      </c>
      <c r="CB7" s="124" t="str">
        <f>"O8="&amp;TEXT(BN7," 0.##0")</f>
        <v>O8= 0.850</v>
      </c>
      <c r="CC7" s="43"/>
      <c r="CD7" s="43"/>
      <c r="CF7" s="3"/>
      <c r="CG7" s="3"/>
      <c r="CI7" s="10" t="s">
        <v>97</v>
      </c>
      <c r="CJ7" s="52" t="str">
        <f>"V2 ="&amp;TEXT(BK7," 0.##0")</f>
        <v>V2 = 0.477</v>
      </c>
      <c r="CK7" s="52" t="str">
        <f>"V2' ="&amp;TEXT(BK8," 0.##0")</f>
        <v>V2' = 0.477</v>
      </c>
      <c r="CL7" s="52" t="str">
        <f>"V1' ="&amp;TEXT(BJ6," 0.##0")</f>
        <v>V1' = 0.398</v>
      </c>
      <c r="CM7" s="52" t="str">
        <f>"V1' ="&amp;TEXT(BK6," 0.##0")</f>
        <v>V1' = 0.460</v>
      </c>
      <c r="CN7" s="52" t="str">
        <f>"V3 ="&amp;TEXT(BK9," 0.##0")</f>
        <v>V3 = 0.531</v>
      </c>
      <c r="CO7" s="52" t="str">
        <f>"V3' ="&amp;TEXT(BK10," 0.##0")</f>
        <v>V3' = 0.531</v>
      </c>
      <c r="CP7" s="52" t="str">
        <f>"V4 ="&amp;TEXT(BK11," 0.##0")</f>
        <v>V4 = 0.576</v>
      </c>
      <c r="CQ7" s="52" t="str">
        <f>"V4' ="&amp;TEXT(BK12," 0.##0")</f>
        <v>V4' = 0.556</v>
      </c>
      <c r="CR7" s="52" t="str">
        <f>"V4 ="&amp;TEXT(BI11," 0.##0")</f>
        <v>V4 = 0.587</v>
      </c>
      <c r="CS7" s="52" t="str">
        <f>"V4' ="&amp;TEXT(BI12," 0.##0")</f>
        <v>V4' = 0.595</v>
      </c>
      <c r="CT7" s="52" t="str">
        <f>"V4 ="&amp;TEXT(BJ11," 0.##0")</f>
        <v>V4 = 0.917</v>
      </c>
      <c r="CU7" s="52" t="str">
        <f>"V4' ="&amp;TEXT(BJ12," 0.##0")</f>
        <v>V4' = 0.895</v>
      </c>
      <c r="CV7" s="52" t="str">
        <f>"V4 ="&amp;TEXT(BL11," 0.##0")</f>
        <v>V4 = 0.927</v>
      </c>
      <c r="CW7" s="52" t="str">
        <f>"V4' ="&amp;TEXT(BL12," 0.##0")</f>
        <v>V4' = 1.0</v>
      </c>
      <c r="CX7" s="52" t="str">
        <f>"V5' ="&amp;TEXT(BK14," 0.##0")</f>
        <v>V5' = 0.895</v>
      </c>
      <c r="CY7" s="52" t="str">
        <f>"V5 ="&amp;TEXT(BK13," 0.##0")</f>
        <v>V5 = 0.917</v>
      </c>
      <c r="CZ7" s="52" t="str">
        <f>"V5' ="&amp;TEXT(BI14," 0.##0")</f>
        <v>V5' = 1.0</v>
      </c>
      <c r="DA7" s="52" t="str">
        <f>"V5 ="&amp;TEXT(BI13," 0.##0")</f>
        <v>V5 = 0.927</v>
      </c>
      <c r="DB7" s="7"/>
      <c r="DC7" s="7"/>
      <c r="DD7" s="52" t="str">
        <f>"V3 ="&amp;TEXT(BL9," 0.##0")</f>
        <v>V3 = 0.920</v>
      </c>
      <c r="DE7" s="52" t="str">
        <f>"V3' ="&amp;TEXT(BL10," 0.##0")</f>
        <v>V3' = 0.920</v>
      </c>
      <c r="DF7" s="7"/>
      <c r="DG7" s="7"/>
      <c r="DH7" s="7"/>
      <c r="DI7" s="7"/>
      <c r="DJ7" s="7"/>
      <c r="DK7" s="7"/>
      <c r="DL7" s="10" t="s">
        <v>97</v>
      </c>
      <c r="DM7" s="28"/>
      <c r="DN7" s="6"/>
    </row>
    <row r="8" spans="1:119" x14ac:dyDescent="0.35">
      <c r="B8" s="25"/>
      <c r="C8" s="14" t="s">
        <v>744</v>
      </c>
      <c r="D8" s="32" t="s">
        <v>7</v>
      </c>
      <c r="E8" s="51" t="s">
        <v>649</v>
      </c>
      <c r="F8" s="51" t="s">
        <v>750</v>
      </c>
      <c r="G8" s="51" t="s">
        <v>11</v>
      </c>
      <c r="H8" s="51" t="s">
        <v>751</v>
      </c>
      <c r="I8" s="51" t="s">
        <v>752</v>
      </c>
      <c r="J8" s="51" t="s">
        <v>753</v>
      </c>
      <c r="K8" s="25"/>
      <c r="L8" s="25"/>
      <c r="M8" s="25"/>
      <c r="N8" s="14" t="s">
        <v>744</v>
      </c>
      <c r="O8" s="32" t="s">
        <v>7</v>
      </c>
      <c r="P8" s="36">
        <v>1.6970000000000001</v>
      </c>
      <c r="Q8" s="36">
        <v>2.14</v>
      </c>
      <c r="R8" s="36">
        <v>2.1440000000000001</v>
      </c>
      <c r="S8" s="36">
        <v>1.722</v>
      </c>
      <c r="T8" s="36">
        <v>1.919</v>
      </c>
      <c r="U8" s="36">
        <v>1.923</v>
      </c>
      <c r="V8" s="25"/>
      <c r="W8" s="14" t="s">
        <v>744</v>
      </c>
      <c r="X8" s="32" t="s">
        <v>7</v>
      </c>
      <c r="Y8" s="37">
        <f t="shared" si="7"/>
        <v>1.3317401712838093</v>
      </c>
      <c r="Z8" s="37">
        <f t="shared" si="0"/>
        <v>0.40219798531798767</v>
      </c>
      <c r="AA8" s="37">
        <f t="shared" si="0"/>
        <v>0.39787331769187351</v>
      </c>
      <c r="AB8" s="37">
        <f t="shared" si="0"/>
        <v>1.2447303485135917</v>
      </c>
      <c r="AC8" s="37">
        <f t="shared" si="0"/>
        <v>0.73087450225440642</v>
      </c>
      <c r="AD8" s="37">
        <f t="shared" si="0"/>
        <v>0.72301571276754972</v>
      </c>
      <c r="AE8" s="37"/>
      <c r="AF8" s="92">
        <f t="shared" si="8"/>
        <v>4.830432037829218</v>
      </c>
      <c r="AG8" s="88">
        <f t="shared" si="9"/>
        <v>4.7372044741813371</v>
      </c>
      <c r="AH8" s="88">
        <v>4.7372044741813371</v>
      </c>
      <c r="AK8" s="4" t="s">
        <v>97</v>
      </c>
      <c r="AL8" s="10" t="s">
        <v>27</v>
      </c>
      <c r="AM8" s="7" t="s">
        <v>28</v>
      </c>
      <c r="AN8" s="7" t="s">
        <v>172</v>
      </c>
      <c r="AO8" s="7" t="s">
        <v>29</v>
      </c>
      <c r="AP8" s="7" t="s">
        <v>30</v>
      </c>
      <c r="AQ8" s="4" t="s">
        <v>31</v>
      </c>
      <c r="AR8" s="4" t="s">
        <v>32</v>
      </c>
      <c r="AV8" s="4" t="s">
        <v>97</v>
      </c>
      <c r="AW8" s="10" t="s">
        <v>27</v>
      </c>
      <c r="AX8" s="35">
        <v>2.3069999999999999</v>
      </c>
      <c r="AY8" s="35">
        <v>1.599</v>
      </c>
      <c r="AZ8" s="35">
        <v>2.077</v>
      </c>
      <c r="BA8" s="35">
        <v>1.8380000000000001</v>
      </c>
      <c r="BB8" s="34">
        <v>1.863</v>
      </c>
      <c r="BC8" s="34">
        <v>1.889</v>
      </c>
      <c r="BD8" s="34"/>
      <c r="BE8" s="34"/>
      <c r="BF8" s="34"/>
      <c r="BG8" s="4" t="s">
        <v>97</v>
      </c>
      <c r="BH8" s="10" t="s">
        <v>27</v>
      </c>
      <c r="BI8" s="12">
        <f t="shared" si="1"/>
        <v>0.25610643423849755</v>
      </c>
      <c r="BJ8" s="12">
        <f t="shared" si="2"/>
        <v>1.7355968349788542</v>
      </c>
      <c r="BK8" s="12">
        <f t="shared" si="3"/>
        <v>0.47685608579722616</v>
      </c>
      <c r="BL8" s="12">
        <f t="shared" si="4"/>
        <v>0.90974167391082517</v>
      </c>
      <c r="BM8" s="12">
        <f t="shared" si="5"/>
        <v>0.85030330633695039</v>
      </c>
      <c r="BN8" s="12">
        <f t="shared" si="6"/>
        <v>0.79260330181470218</v>
      </c>
      <c r="BO8" s="12"/>
      <c r="BP8" s="68">
        <f t="shared" si="10"/>
        <v>5.0212076370770555</v>
      </c>
      <c r="BQ8" s="43">
        <f t="shared" si="11"/>
        <v>5.0306173458245116</v>
      </c>
      <c r="BR8" s="43">
        <v>5</v>
      </c>
      <c r="BS8" s="43"/>
      <c r="BT8" s="43"/>
      <c r="BU8" s="107" t="s">
        <v>97</v>
      </c>
      <c r="BV8" s="108" t="s">
        <v>27</v>
      </c>
      <c r="BW8" s="124" t="str">
        <f>"O2'="&amp;TEXT(BI8," 0.##0")</f>
        <v>O2'= 0.256</v>
      </c>
      <c r="BX8" s="124" t="str">
        <f>"O10'="&amp;TEXT(BJ8," 0.##0")</f>
        <v>O10'= 1.736</v>
      </c>
      <c r="BY8" s="124" t="str">
        <f>"O1'="&amp;TEXT(BK8," 0.##0")</f>
        <v>O1'= 0.477</v>
      </c>
      <c r="BZ8" s="124" t="str">
        <f>"O11'="&amp;TEXT(BL8," 0.##0")</f>
        <v>O11'= 0.910</v>
      </c>
      <c r="CA8" s="124" t="str">
        <f>"O6'="&amp;TEXT(BM8," 0.##0")</f>
        <v>O6'= 0.850</v>
      </c>
      <c r="CB8" s="124" t="str">
        <f>"O8'="&amp;TEXT(BN8," 0.##0")</f>
        <v>O8'= 0.793</v>
      </c>
      <c r="CC8" s="43"/>
      <c r="CD8" s="43"/>
      <c r="CF8" s="3"/>
      <c r="CG8" s="3"/>
      <c r="CI8" s="10" t="s">
        <v>97</v>
      </c>
      <c r="CJ8" s="7"/>
      <c r="CK8" s="7"/>
      <c r="CL8" s="52" t="str">
        <f>"V2 ="&amp;TEXT(BI7," 0.##0")</f>
        <v>V2 = 0.256</v>
      </c>
      <c r="CM8" s="52" t="str">
        <f>"V2' ="&amp;TEXT(BI8," 0.##0")</f>
        <v>V2' = 0.256</v>
      </c>
      <c r="CN8" s="7"/>
      <c r="CO8" s="7"/>
      <c r="CP8" s="52" t="str">
        <f>"V5 ="&amp;TEXT(BL13," 0.##0")</f>
        <v>V5 = 0.587</v>
      </c>
      <c r="CQ8" s="52" t="str">
        <f>"V5' ="&amp;TEXT(BL14," 0.##0")</f>
        <v>V5' = 0.595</v>
      </c>
      <c r="CR8" s="52" t="str">
        <f>"V5 ="&amp;TEXT(BJ13," 0.##0")</f>
        <v>V5 = 0.578</v>
      </c>
      <c r="CS8" s="52" t="str">
        <f>"V5' ="&amp;TEXT(BJ14," 0.##0")</f>
        <v>V5' = 0.556</v>
      </c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10" t="s">
        <v>97</v>
      </c>
      <c r="DM8" s="28"/>
      <c r="DN8" s="6"/>
    </row>
    <row r="9" spans="1:119" x14ac:dyDescent="0.35">
      <c r="C9" s="4" t="s">
        <v>156</v>
      </c>
      <c r="D9" s="8" t="s">
        <v>0</v>
      </c>
      <c r="E9" s="4" t="s">
        <v>98</v>
      </c>
      <c r="F9" s="4" t="s">
        <v>100</v>
      </c>
      <c r="G9" s="4" t="s">
        <v>102</v>
      </c>
      <c r="H9" s="4" t="s">
        <v>104</v>
      </c>
      <c r="I9" s="4" t="s">
        <v>106</v>
      </c>
      <c r="J9" s="4" t="s">
        <v>108</v>
      </c>
      <c r="N9" s="4" t="s">
        <v>156</v>
      </c>
      <c r="O9" s="8" t="s">
        <v>0</v>
      </c>
      <c r="P9" s="34">
        <v>1.6919999999999999</v>
      </c>
      <c r="Q9" s="34">
        <v>2.11</v>
      </c>
      <c r="R9" s="34">
        <v>2.1030000000000002</v>
      </c>
      <c r="S9" s="34">
        <v>1.6930000000000001</v>
      </c>
      <c r="T9" s="34">
        <v>1.925</v>
      </c>
      <c r="U9" s="34">
        <v>1.9370000000000001</v>
      </c>
      <c r="W9" s="4" t="s">
        <v>156</v>
      </c>
      <c r="X9" s="8" t="s">
        <v>0</v>
      </c>
      <c r="Y9" s="12">
        <f t="shared" si="7"/>
        <v>1.3498588075760032</v>
      </c>
      <c r="Z9" s="12">
        <f t="shared" si="0"/>
        <v>0.43616715340726803</v>
      </c>
      <c r="AA9" s="12">
        <f t="shared" si="0"/>
        <v>0.44449751668205617</v>
      </c>
      <c r="AB9" s="12">
        <f t="shared" si="0"/>
        <v>1.346215466180581</v>
      </c>
      <c r="AC9" s="12">
        <f t="shared" si="0"/>
        <v>0.71911806340328832</v>
      </c>
      <c r="AD9" s="12">
        <f t="shared" si="0"/>
        <v>0.69616946634194921</v>
      </c>
      <c r="AE9" s="12"/>
      <c r="AF9" s="68">
        <f t="shared" si="8"/>
        <v>4.9920264735911459</v>
      </c>
      <c r="AG9" s="43">
        <f t="shared" si="9"/>
        <v>4.9857367163831823</v>
      </c>
      <c r="AH9" s="43">
        <v>4.9857367163831823</v>
      </c>
      <c r="AK9" s="4" t="s">
        <v>97</v>
      </c>
      <c r="AL9" s="8" t="s">
        <v>34</v>
      </c>
      <c r="AM9" s="4" t="s">
        <v>35</v>
      </c>
      <c r="AN9" s="4" t="s">
        <v>36</v>
      </c>
      <c r="AO9" s="4" t="s">
        <v>37</v>
      </c>
      <c r="AP9" s="4" t="s">
        <v>38</v>
      </c>
      <c r="AQ9" s="4" t="s">
        <v>39</v>
      </c>
      <c r="AR9" s="4" t="s">
        <v>40</v>
      </c>
      <c r="AV9" s="4" t="s">
        <v>97</v>
      </c>
      <c r="AW9" s="8" t="s">
        <v>34</v>
      </c>
      <c r="AX9" s="34">
        <v>2.3180000000000001</v>
      </c>
      <c r="AY9" s="34">
        <v>1.607</v>
      </c>
      <c r="AZ9" s="34">
        <v>2.0369999999999999</v>
      </c>
      <c r="BA9" s="34">
        <v>1.8340000000000001</v>
      </c>
      <c r="BB9" s="34">
        <v>1.8660000000000001</v>
      </c>
      <c r="BC9" s="34">
        <v>1.887</v>
      </c>
      <c r="BD9" s="34"/>
      <c r="BE9" s="34"/>
      <c r="BF9" s="34"/>
      <c r="BG9" s="4" t="s">
        <v>97</v>
      </c>
      <c r="BH9" s="8" t="s">
        <v>34</v>
      </c>
      <c r="BI9" s="12">
        <f t="shared" si="1"/>
        <v>0.24860452655339907</v>
      </c>
      <c r="BJ9" s="12">
        <f t="shared" si="2"/>
        <v>1.6984731997688605</v>
      </c>
      <c r="BK9" s="12">
        <f t="shared" si="3"/>
        <v>0.53129788176043102</v>
      </c>
      <c r="BL9" s="12">
        <f t="shared" si="4"/>
        <v>0.91963007353539095</v>
      </c>
      <c r="BM9" s="12">
        <f t="shared" si="5"/>
        <v>0.84343682988878665</v>
      </c>
      <c r="BN9" s="12">
        <f t="shared" si="6"/>
        <v>0.7968992441816749</v>
      </c>
      <c r="BO9" s="12"/>
      <c r="BP9" s="68">
        <f t="shared" si="10"/>
        <v>5.0383417556885428</v>
      </c>
      <c r="BQ9" s="43">
        <f t="shared" si="11"/>
        <v>5.0569696202489789</v>
      </c>
      <c r="BR9" s="43">
        <v>5</v>
      </c>
      <c r="BS9" s="43"/>
      <c r="BT9" s="43"/>
      <c r="BU9" s="107" t="s">
        <v>97</v>
      </c>
      <c r="BV9" s="108" t="s">
        <v>34</v>
      </c>
      <c r="BW9" s="124" t="str">
        <f>"O2="&amp;TEXT(BI9," 0.##0")</f>
        <v>O2= 0.249</v>
      </c>
      <c r="BX9" s="124" t="str">
        <f>"O12="&amp;TEXT(BJ9," 0.##0")</f>
        <v>O12= 1.698</v>
      </c>
      <c r="BY9" s="124" t="str">
        <f>"O3="&amp;TEXT(BK9," 0.##0")</f>
        <v>O3= 0.531</v>
      </c>
      <c r="BZ9" s="124" t="str">
        <f>"O11="&amp;TEXT(BL9," 0.##0")</f>
        <v>O11= 0.920</v>
      </c>
      <c r="CA9" s="124" t="str">
        <f>"O7="&amp;TEXT(BM9," 0.##0")</f>
        <v>O7= 0.843</v>
      </c>
      <c r="CB9" s="124" t="str">
        <f>"O9="&amp;TEXT(BN9," 0.##0")</f>
        <v>O9= 0.797</v>
      </c>
      <c r="CC9" s="43"/>
      <c r="CD9" s="43"/>
      <c r="CF9" s="3"/>
      <c r="CG9" s="3"/>
      <c r="CI9" s="10" t="s">
        <v>97</v>
      </c>
      <c r="CJ9" s="7"/>
      <c r="CK9" s="7"/>
      <c r="CL9" s="52" t="str">
        <f>"V3 ="&amp;TEXT(BI9," 0.##0")</f>
        <v>V3 = 0.249</v>
      </c>
      <c r="CM9" s="52" t="str">
        <f>"V3' ="&amp;TEXT(BI10," 0.##0")</f>
        <v>V3' = 0.249</v>
      </c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10" t="s">
        <v>97</v>
      </c>
      <c r="DM9" s="28"/>
      <c r="DN9" s="6"/>
    </row>
    <row r="10" spans="1:119" x14ac:dyDescent="0.35">
      <c r="C10" s="4" t="s">
        <v>156</v>
      </c>
      <c r="D10" s="8" t="s">
        <v>7</v>
      </c>
      <c r="E10" s="4" t="s">
        <v>99</v>
      </c>
      <c r="F10" s="4" t="s">
        <v>103</v>
      </c>
      <c r="G10" s="4" t="s">
        <v>101</v>
      </c>
      <c r="H10" s="4" t="s">
        <v>105</v>
      </c>
      <c r="I10" s="4" t="s">
        <v>107</v>
      </c>
      <c r="J10" s="4" t="s">
        <v>109</v>
      </c>
      <c r="N10" s="4" t="s">
        <v>156</v>
      </c>
      <c r="O10" s="8" t="s">
        <v>7</v>
      </c>
      <c r="P10" s="34">
        <v>1.6919999999999999</v>
      </c>
      <c r="Q10" s="34">
        <v>2.11</v>
      </c>
      <c r="R10" s="34">
        <v>2.1030000000000002</v>
      </c>
      <c r="S10" s="34">
        <v>1.6930000000000001</v>
      </c>
      <c r="T10" s="34">
        <v>1.925</v>
      </c>
      <c r="U10" s="34">
        <v>1.9370000000000001</v>
      </c>
      <c r="W10" s="4" t="s">
        <v>156</v>
      </c>
      <c r="X10" s="8" t="s">
        <v>7</v>
      </c>
      <c r="Y10" s="12">
        <f t="shared" si="7"/>
        <v>1.3498588075760032</v>
      </c>
      <c r="Z10" s="12">
        <f t="shared" si="0"/>
        <v>0.43616715340726803</v>
      </c>
      <c r="AA10" s="12">
        <f t="shared" si="0"/>
        <v>0.44449751668205617</v>
      </c>
      <c r="AB10" s="12">
        <f t="shared" si="0"/>
        <v>1.346215466180581</v>
      </c>
      <c r="AC10" s="12">
        <f t="shared" si="0"/>
        <v>0.71911806340328832</v>
      </c>
      <c r="AD10" s="12">
        <f t="shared" si="0"/>
        <v>0.69616946634194921</v>
      </c>
      <c r="AE10" s="12"/>
      <c r="AF10" s="68">
        <f t="shared" si="8"/>
        <v>4.9920264735911459</v>
      </c>
      <c r="AG10" s="43">
        <f t="shared" si="9"/>
        <v>4.9857367163831823</v>
      </c>
      <c r="AH10" s="43">
        <v>4.9857367163831823</v>
      </c>
      <c r="AK10" s="4" t="s">
        <v>97</v>
      </c>
      <c r="AL10" s="8" t="s">
        <v>33</v>
      </c>
      <c r="AM10" s="4" t="s">
        <v>41</v>
      </c>
      <c r="AN10" s="4" t="s">
        <v>42</v>
      </c>
      <c r="AO10" s="4" t="s">
        <v>43</v>
      </c>
      <c r="AP10" s="4" t="s">
        <v>44</v>
      </c>
      <c r="AQ10" s="4" t="s">
        <v>45</v>
      </c>
      <c r="AR10" s="4" t="s">
        <v>46</v>
      </c>
      <c r="AV10" s="4" t="s">
        <v>97</v>
      </c>
      <c r="AW10" s="8" t="s">
        <v>33</v>
      </c>
      <c r="AX10" s="34">
        <v>2.3180000000000001</v>
      </c>
      <c r="AY10" s="34">
        <v>1.607</v>
      </c>
      <c r="AZ10" s="34">
        <v>2.0369999999999999</v>
      </c>
      <c r="BA10" s="34">
        <v>1.8340000000000001</v>
      </c>
      <c r="BB10" s="34">
        <v>1.887</v>
      </c>
      <c r="BC10" s="34">
        <v>1.8660000000000001</v>
      </c>
      <c r="BD10" s="34"/>
      <c r="BE10" s="34"/>
      <c r="BF10" s="34"/>
      <c r="BG10" s="4" t="s">
        <v>97</v>
      </c>
      <c r="BH10" s="8" t="s">
        <v>33</v>
      </c>
      <c r="BI10" s="12">
        <f t="shared" si="1"/>
        <v>0.24860452655339907</v>
      </c>
      <c r="BJ10" s="12">
        <f t="shared" si="2"/>
        <v>1.6984731997688605</v>
      </c>
      <c r="BK10" s="12">
        <f t="shared" si="3"/>
        <v>0.53129788176043102</v>
      </c>
      <c r="BL10" s="12">
        <f t="shared" si="4"/>
        <v>0.91963007353539095</v>
      </c>
      <c r="BM10" s="12">
        <f t="shared" si="5"/>
        <v>0.7968992441816749</v>
      </c>
      <c r="BN10" s="12">
        <f t="shared" si="6"/>
        <v>0.84343682988878665</v>
      </c>
      <c r="BO10" s="12"/>
      <c r="BP10" s="68">
        <f t="shared" si="10"/>
        <v>5.0383417556885428</v>
      </c>
      <c r="BQ10" s="43">
        <f t="shared" si="11"/>
        <v>5.0569696202489789</v>
      </c>
      <c r="BR10" s="43">
        <v>5</v>
      </c>
      <c r="BS10" s="43"/>
      <c r="BT10" s="43"/>
      <c r="BU10" s="107" t="s">
        <v>97</v>
      </c>
      <c r="BV10" s="108" t="s">
        <v>33</v>
      </c>
      <c r="BW10" s="124" t="str">
        <f>"O2'="&amp;TEXT(BI10," 0.##0")</f>
        <v>O2'= 0.249</v>
      </c>
      <c r="BX10" s="124" t="str">
        <f>"O12'="&amp;TEXT(BJ10," 0.##0")</f>
        <v>O12'= 1.698</v>
      </c>
      <c r="BY10" s="124" t="str">
        <f>"O3'="&amp;TEXT(BK10," 0.##0")</f>
        <v>O3'= 0.531</v>
      </c>
      <c r="BZ10" s="124" t="str">
        <f>"O11'="&amp;TEXT(BL10," 0.##0")</f>
        <v>O11'= 0.920</v>
      </c>
      <c r="CA10" s="124" t="str">
        <f>"O7'="&amp;TEXT(BM10," 0.##0")</f>
        <v>O7'= 0.797</v>
      </c>
      <c r="CB10" s="124" t="str">
        <f>"O9'="&amp;TEXT(BN10," 0.##0")</f>
        <v>O9'= 0.843</v>
      </c>
      <c r="CC10" s="43"/>
      <c r="CD10" s="43"/>
      <c r="CF10" s="3"/>
      <c r="CG10" s="3"/>
      <c r="CI10" s="10" t="s">
        <v>97</v>
      </c>
      <c r="CJ10" s="7"/>
      <c r="CK10" s="7"/>
      <c r="CL10" s="52" t="str">
        <f>"V4 ="&amp;TEXT(BN11," 0.##0")</f>
        <v>V4 = 0.293</v>
      </c>
      <c r="CM10" s="52" t="str">
        <f>"V4' ="&amp;TEXT(BN12," 0.##0")</f>
        <v>V4' = 0.30</v>
      </c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10" t="s">
        <v>97</v>
      </c>
      <c r="DM10" s="28"/>
      <c r="DN10" s="6"/>
    </row>
    <row r="11" spans="1:119" x14ac:dyDescent="0.35">
      <c r="A11" s="77"/>
      <c r="B11" s="77"/>
      <c r="C11" s="75" t="s">
        <v>518</v>
      </c>
      <c r="D11" s="76" t="s">
        <v>0</v>
      </c>
      <c r="E11" s="75" t="s">
        <v>519</v>
      </c>
      <c r="F11" s="75" t="s">
        <v>521</v>
      </c>
      <c r="G11" s="75" t="s">
        <v>522</v>
      </c>
      <c r="H11" s="75" t="s">
        <v>523</v>
      </c>
      <c r="I11" s="75" t="s">
        <v>525</v>
      </c>
      <c r="J11" s="75" t="s">
        <v>527</v>
      </c>
      <c r="K11" s="77"/>
      <c r="L11" s="77"/>
      <c r="M11" s="77"/>
      <c r="N11" s="75" t="s">
        <v>518</v>
      </c>
      <c r="O11" s="76" t="s">
        <v>0</v>
      </c>
      <c r="P11" s="78">
        <v>1.7150000000000001</v>
      </c>
      <c r="Q11" s="78">
        <v>2.125</v>
      </c>
      <c r="R11" s="78">
        <v>2.125</v>
      </c>
      <c r="S11" s="78">
        <v>1.7150000000000001</v>
      </c>
      <c r="T11" s="78">
        <v>1.9219999999999999</v>
      </c>
      <c r="U11" s="78">
        <v>1.9219999999999999</v>
      </c>
      <c r="V11" s="77"/>
      <c r="W11" s="75" t="s">
        <v>518</v>
      </c>
      <c r="X11" s="76" t="s">
        <v>0</v>
      </c>
      <c r="Y11" s="79">
        <f t="shared" si="7"/>
        <v>1.2685034728794933</v>
      </c>
      <c r="Z11" s="79">
        <f t="shared" si="0"/>
        <v>0.41883833439918661</v>
      </c>
      <c r="AA11" s="79">
        <f t="shared" si="0"/>
        <v>0.41883833439918661</v>
      </c>
      <c r="AB11" s="79">
        <f t="shared" si="0"/>
        <v>1.2685034728794933</v>
      </c>
      <c r="AC11" s="79">
        <f t="shared" si="0"/>
        <v>0.72497245234010876</v>
      </c>
      <c r="AD11" s="79">
        <f t="shared" si="0"/>
        <v>0.72497245234010876</v>
      </c>
      <c r="AE11" s="79"/>
      <c r="AF11" s="95">
        <f t="shared" si="8"/>
        <v>4.8246285192375771</v>
      </c>
      <c r="AG11" s="96">
        <f t="shared" si="9"/>
        <v>4.7282786625873934</v>
      </c>
      <c r="AH11" s="96">
        <v>4.7282786625873934</v>
      </c>
      <c r="AK11" s="4" t="s">
        <v>97</v>
      </c>
      <c r="AL11" s="8" t="s">
        <v>47</v>
      </c>
      <c r="AM11" s="4" t="s">
        <v>146</v>
      </c>
      <c r="AN11" s="4" t="s">
        <v>50</v>
      </c>
      <c r="AO11" s="4" t="s">
        <v>51</v>
      </c>
      <c r="AP11" s="4" t="s">
        <v>52</v>
      </c>
      <c r="AQ11" s="4" t="s">
        <v>53</v>
      </c>
      <c r="AR11" s="4" t="s">
        <v>54</v>
      </c>
      <c r="AV11" s="4" t="s">
        <v>97</v>
      </c>
      <c r="AW11" s="8" t="s">
        <v>47</v>
      </c>
      <c r="AX11" s="34">
        <v>2</v>
      </c>
      <c r="AY11" s="34">
        <v>1.835</v>
      </c>
      <c r="AZ11" s="34">
        <v>2.0070000000000001</v>
      </c>
      <c r="BA11" s="34">
        <v>1.831</v>
      </c>
      <c r="BB11" s="34">
        <v>1.6040000000000001</v>
      </c>
      <c r="BC11" s="34">
        <v>2.2570000000000001</v>
      </c>
      <c r="BD11" s="34"/>
      <c r="BE11" s="34"/>
      <c r="BF11" s="34"/>
      <c r="BG11" s="4" t="s">
        <v>97</v>
      </c>
      <c r="BH11" s="8" t="s">
        <v>47</v>
      </c>
      <c r="BI11" s="12">
        <f t="shared" si="1"/>
        <v>0.58717496775682232</v>
      </c>
      <c r="BJ11" s="12">
        <f t="shared" si="2"/>
        <v>0.91714794259207955</v>
      </c>
      <c r="BK11" s="12">
        <f t="shared" si="3"/>
        <v>0.57617067503593544</v>
      </c>
      <c r="BL11" s="12">
        <f t="shared" si="4"/>
        <v>0.92711684434878605</v>
      </c>
      <c r="BM11" s="12">
        <f t="shared" si="5"/>
        <v>1.7123005853071316</v>
      </c>
      <c r="BN11" s="12">
        <f t="shared" si="6"/>
        <v>0.29316284861949926</v>
      </c>
      <c r="BO11" s="12"/>
      <c r="BP11" s="68">
        <f t="shared" si="10"/>
        <v>5.0130738636602548</v>
      </c>
      <c r="BQ11" s="43">
        <f t="shared" si="11"/>
        <v>5.0181076023094722</v>
      </c>
      <c r="BR11" s="43">
        <v>5</v>
      </c>
      <c r="BS11" s="43"/>
      <c r="BT11" s="43"/>
      <c r="BU11" s="107" t="s">
        <v>97</v>
      </c>
      <c r="BV11" s="108" t="s">
        <v>47</v>
      </c>
      <c r="BW11" s="124" t="str">
        <f>"O5="&amp;TEXT(BI11," 0.##0")</f>
        <v>O5= 0.587</v>
      </c>
      <c r="BX11" s="124" t="str">
        <f>"O6="&amp;TEXT(BJ11," 0.##0")</f>
        <v>O6= 0.917</v>
      </c>
      <c r="BY11" s="124" t="str">
        <f>"O4="&amp;TEXT(BK11," 0.##0")</f>
        <v>O4= 0.576</v>
      </c>
      <c r="BZ11" s="124" t="str">
        <f>"O7="&amp;TEXT(BL11," 0.##0")</f>
        <v>O7= 0.927</v>
      </c>
      <c r="CA11" s="124" t="str">
        <f>"O13="&amp;TEXT(BM11," 0.##0")</f>
        <v>O13= 1.712</v>
      </c>
      <c r="CB11" s="124" t="str">
        <f>"O2="&amp;TEXT(BN11," 0.##0")</f>
        <v>O2= 0.293</v>
      </c>
      <c r="CC11" s="43"/>
      <c r="CD11" s="43"/>
      <c r="CF11" s="3"/>
      <c r="CG11" s="3"/>
      <c r="CI11" s="47" t="s">
        <v>97</v>
      </c>
      <c r="CJ11" s="16"/>
      <c r="CK11" s="16"/>
      <c r="CL11" s="53" t="str">
        <f>"V5' ="&amp;TEXT(BN14," 0.##0")</f>
        <v>V5' = 0.30</v>
      </c>
      <c r="CM11" s="53" t="str">
        <f>"V5 ="&amp;TEXT(BN13," 0.##0")</f>
        <v>V5 = 0.293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47" t="s">
        <v>97</v>
      </c>
      <c r="DM11" s="28"/>
      <c r="DN11" s="6"/>
    </row>
    <row r="12" spans="1:119" x14ac:dyDescent="0.35">
      <c r="A12" s="77"/>
      <c r="B12" s="77"/>
      <c r="C12" s="75" t="s">
        <v>518</v>
      </c>
      <c r="D12" s="76" t="s">
        <v>7</v>
      </c>
      <c r="E12" s="75" t="s">
        <v>520</v>
      </c>
      <c r="F12" s="75" t="s">
        <v>522</v>
      </c>
      <c r="G12" s="75" t="s">
        <v>521</v>
      </c>
      <c r="H12" s="75" t="s">
        <v>524</v>
      </c>
      <c r="I12" s="75" t="s">
        <v>526</v>
      </c>
      <c r="J12" s="75" t="s">
        <v>528</v>
      </c>
      <c r="K12" s="77"/>
      <c r="L12" s="77"/>
      <c r="M12" s="77"/>
      <c r="N12" s="75" t="s">
        <v>518</v>
      </c>
      <c r="O12" s="76" t="s">
        <v>7</v>
      </c>
      <c r="P12" s="78">
        <v>1.7150000000000001</v>
      </c>
      <c r="Q12" s="78">
        <v>2.125</v>
      </c>
      <c r="R12" s="78">
        <v>2.125</v>
      </c>
      <c r="S12" s="78">
        <v>1.7150000000000001</v>
      </c>
      <c r="T12" s="78">
        <v>1.9219999999999999</v>
      </c>
      <c r="U12" s="78">
        <v>1.9219999999999999</v>
      </c>
      <c r="V12" s="77"/>
      <c r="W12" s="75" t="s">
        <v>518</v>
      </c>
      <c r="X12" s="76" t="s">
        <v>7</v>
      </c>
      <c r="Y12" s="79">
        <f t="shared" si="7"/>
        <v>1.2685034728794933</v>
      </c>
      <c r="Z12" s="79">
        <f t="shared" si="0"/>
        <v>0.41883833439918661</v>
      </c>
      <c r="AA12" s="79">
        <f t="shared" si="0"/>
        <v>0.41883833439918661</v>
      </c>
      <c r="AB12" s="79">
        <f t="shared" si="0"/>
        <v>1.2685034728794933</v>
      </c>
      <c r="AC12" s="79">
        <f t="shared" si="0"/>
        <v>0.72497245234010876</v>
      </c>
      <c r="AD12" s="79">
        <f t="shared" si="0"/>
        <v>0.72497245234010876</v>
      </c>
      <c r="AE12" s="79"/>
      <c r="AF12" s="95">
        <f t="shared" si="8"/>
        <v>4.8246285192375771</v>
      </c>
      <c r="AG12" s="96">
        <f t="shared" si="9"/>
        <v>4.7282786625873934</v>
      </c>
      <c r="AH12" s="96">
        <v>4.7282786625873934</v>
      </c>
      <c r="AK12" s="4" t="s">
        <v>97</v>
      </c>
      <c r="AL12" s="8" t="s">
        <v>48</v>
      </c>
      <c r="AM12" s="4" t="s">
        <v>49</v>
      </c>
      <c r="AN12" s="4" t="s">
        <v>56</v>
      </c>
      <c r="AO12" s="4" t="s">
        <v>57</v>
      </c>
      <c r="AP12" s="4" t="s">
        <v>58</v>
      </c>
      <c r="AQ12" s="4" t="s">
        <v>59</v>
      </c>
      <c r="AR12" s="4" t="s">
        <v>60</v>
      </c>
      <c r="AV12" s="4" t="s">
        <v>97</v>
      </c>
      <c r="AW12" s="8" t="s">
        <v>48</v>
      </c>
      <c r="AX12" s="34">
        <v>1.9950000000000001</v>
      </c>
      <c r="AY12" s="34">
        <v>1.8440000000000001</v>
      </c>
      <c r="AZ12" s="34">
        <v>2.02</v>
      </c>
      <c r="BA12" s="34">
        <v>1.8029999999999999</v>
      </c>
      <c r="BB12" s="34">
        <v>1.607</v>
      </c>
      <c r="BC12" s="34">
        <v>2.2490000000000001</v>
      </c>
      <c r="BD12" s="34"/>
      <c r="BE12" s="34"/>
      <c r="BF12" s="34"/>
      <c r="BG12" s="4" t="s">
        <v>97</v>
      </c>
      <c r="BH12" s="8" t="s">
        <v>48</v>
      </c>
      <c r="BI12" s="12">
        <f t="shared" si="1"/>
        <v>0.59516362043102233</v>
      </c>
      <c r="BJ12" s="12">
        <f t="shared" si="2"/>
        <v>0.8951080776823942</v>
      </c>
      <c r="BK12" s="12">
        <f t="shared" si="3"/>
        <v>0.55627834667445841</v>
      </c>
      <c r="BL12" s="12">
        <f t="shared" si="4"/>
        <v>1</v>
      </c>
      <c r="BM12" s="12">
        <f t="shared" si="5"/>
        <v>1.6984731997688605</v>
      </c>
      <c r="BN12" s="12">
        <f t="shared" si="6"/>
        <v>0.29957052738107992</v>
      </c>
      <c r="BO12" s="12"/>
      <c r="BP12" s="68">
        <f t="shared" si="10"/>
        <v>5.0445937719378158</v>
      </c>
      <c r="BQ12" s="43">
        <f t="shared" si="11"/>
        <v>5.066585221240361</v>
      </c>
      <c r="BR12" s="43">
        <v>5</v>
      </c>
      <c r="BS12" s="43"/>
      <c r="BT12" s="43"/>
      <c r="BU12" s="107" t="s">
        <v>97</v>
      </c>
      <c r="BV12" s="108" t="s">
        <v>48</v>
      </c>
      <c r="BW12" s="124" t="str">
        <f>"O5'="&amp;TEXT(BI12," 0.##0")</f>
        <v>O5'= 0.595</v>
      </c>
      <c r="BX12" s="124" t="str">
        <f>"O6'="&amp;TEXT(BJ12," 0.##0")</f>
        <v>O6'= 0.895</v>
      </c>
      <c r="BY12" s="124" t="str">
        <f>"O4'="&amp;TEXT(BK12," 0.##0")</f>
        <v>O4'= 0.556</v>
      </c>
      <c r="BZ12" s="124" t="str">
        <f>"O7'="&amp;TEXT(BL12," 0.##0")</f>
        <v>O7'= 1.0</v>
      </c>
      <c r="CA12" s="124" t="str">
        <f>"O13'="&amp;TEXT(BM12," 0.##0")</f>
        <v>O13'= 1.698</v>
      </c>
      <c r="CB12" s="124" t="str">
        <f>"O2'="&amp;TEXT(BN12," 0.##0")</f>
        <v>O2'= 0.30</v>
      </c>
      <c r="CC12" s="43"/>
      <c r="CD12" s="43"/>
      <c r="CF12" s="3"/>
      <c r="CG12" s="2" t="s">
        <v>935</v>
      </c>
      <c r="CI12" s="20"/>
      <c r="CJ12" s="19">
        <f>2-(SUM(BI5+BK7))</f>
        <v>0.13630495539496068</v>
      </c>
      <c r="CK12" s="19">
        <f>2-SUM(BI6,BK8)</f>
        <v>0.13630495539496068</v>
      </c>
      <c r="CL12" s="19">
        <f>2-(SUM(BK5,BJ6,BI7,BI9,BN11,BN14))</f>
        <v>4.4289745714575446E-2</v>
      </c>
      <c r="CM12" s="19">
        <f>2-(SUM(BJ5,BK6,BI8,BI10,BN12,BN13))</f>
        <v>4.4289745714575446E-2</v>
      </c>
      <c r="CN12" s="19">
        <f>2-(SUM(BL6,BK9))</f>
        <v>0.14414112182057282</v>
      </c>
      <c r="CO12" s="19">
        <f>2-SUM(BK10,BL5)</f>
        <v>0.14414112182057282</v>
      </c>
      <c r="CP12" s="19">
        <f>2-SUM(BM5,BK11,BL13)</f>
        <v>0.13101334256302866</v>
      </c>
      <c r="CQ12" s="19">
        <f>2-SUM(BL14,BK12,BM6)</f>
        <v>0.109739320364872</v>
      </c>
      <c r="CR12" s="19">
        <f>2-(SUM(BN6,BI11,BJ13))</f>
        <v>0.12945401827659575</v>
      </c>
      <c r="CS12" s="19">
        <f>2-SUM(BN5,BI12,BJ14)</f>
        <v>0.10973932036487222</v>
      </c>
      <c r="CT12" s="19">
        <f>2-SUM(BM7,BJ11)</f>
        <v>0.29024875559321828</v>
      </c>
      <c r="CU12" s="19">
        <f>2-SUM(BM8,BJ12)</f>
        <v>0.25458861598065541</v>
      </c>
      <c r="CV12" s="19">
        <f>2-SUM(BM9,BL11)</f>
        <v>0.22944632576242729</v>
      </c>
      <c r="CW12" s="19">
        <f>2-SUM(BL12,BM10)</f>
        <v>0.2031007558183251</v>
      </c>
      <c r="CX12" s="19">
        <f>2-SUM(BK14,BN7)</f>
        <v>0.25458861598065541</v>
      </c>
      <c r="CY12" s="19">
        <f>2-SUM(BN8,BK13)</f>
        <v>0.29024875559321828</v>
      </c>
      <c r="CZ12" s="19">
        <f>2-SUM(BN9,BI14)</f>
        <v>0.2031007558183251</v>
      </c>
      <c r="DA12" s="19">
        <f>2-SUM(BI13,BN10)</f>
        <v>0.22944632576242729</v>
      </c>
      <c r="DB12" s="19">
        <f>2-BJ7</f>
        <v>0.2644031650211458</v>
      </c>
      <c r="DC12" s="19">
        <f>2-BJ8</f>
        <v>0.2644031650211458</v>
      </c>
      <c r="DD12" s="19">
        <f>2-SUM(BL7,BL9)</f>
        <v>0.17062825255378389</v>
      </c>
      <c r="DE12" s="19">
        <f>2-SUM(BL8,BL10)</f>
        <v>0.17062825255378389</v>
      </c>
      <c r="DF12" s="19">
        <f>2-BJ9</f>
        <v>0.30152680023113954</v>
      </c>
      <c r="DG12" s="19">
        <f>2-BJ10</f>
        <v>0.30152680023113954</v>
      </c>
      <c r="DH12" s="19">
        <f>2-BM11</f>
        <v>0.28769941469286842</v>
      </c>
      <c r="DI12" s="19">
        <f>2-BM12</f>
        <v>0.30152680023113954</v>
      </c>
      <c r="DJ12" s="19">
        <f>2-BM13</f>
        <v>0.28769941469286842</v>
      </c>
      <c r="DK12" s="19">
        <f>2-BM14</f>
        <v>0.30152680023113954</v>
      </c>
      <c r="DL12" s="20"/>
      <c r="DM12" s="45">
        <f>SUM(CJ12:DK12)</f>
        <v>5.7357554191989912</v>
      </c>
      <c r="DN12" s="6"/>
    </row>
    <row r="13" spans="1:119" x14ac:dyDescent="0.35">
      <c r="C13" s="4" t="s">
        <v>278</v>
      </c>
      <c r="D13" s="8" t="s">
        <v>0</v>
      </c>
      <c r="E13" s="4" t="s">
        <v>279</v>
      </c>
      <c r="F13" s="4" t="s">
        <v>100</v>
      </c>
      <c r="G13" s="4" t="s">
        <v>281</v>
      </c>
      <c r="H13" s="4" t="s">
        <v>225</v>
      </c>
      <c r="I13" s="4" t="s">
        <v>283</v>
      </c>
      <c r="J13" s="4" t="s">
        <v>285</v>
      </c>
      <c r="N13" s="4" t="s">
        <v>278</v>
      </c>
      <c r="O13" s="8" t="s">
        <v>0</v>
      </c>
      <c r="P13" s="34">
        <v>1.694</v>
      </c>
      <c r="Q13" s="34">
        <v>2.11</v>
      </c>
      <c r="R13" s="34">
        <v>2.1429999999999998</v>
      </c>
      <c r="S13" s="34">
        <v>1.6859999999999999</v>
      </c>
      <c r="T13" s="34">
        <v>1.9</v>
      </c>
      <c r="U13" s="34">
        <v>1.948</v>
      </c>
      <c r="W13" s="4" t="s">
        <v>278</v>
      </c>
      <c r="X13" s="8" t="s">
        <v>0</v>
      </c>
      <c r="Y13" s="12">
        <f t="shared" si="7"/>
        <v>1.3425819583591967</v>
      </c>
      <c r="Z13" s="12">
        <f t="shared" si="0"/>
        <v>0.43616715340726803</v>
      </c>
      <c r="AA13" s="12">
        <f t="shared" si="0"/>
        <v>0.39895010544606097</v>
      </c>
      <c r="AB13" s="12">
        <f t="shared" si="0"/>
        <v>1.3719268563937543</v>
      </c>
      <c r="AC13" s="12">
        <f t="shared" si="0"/>
        <v>0.76938624825336599</v>
      </c>
      <c r="AD13" s="12">
        <f t="shared" si="0"/>
        <v>0.67577716700276913</v>
      </c>
      <c r="AE13" s="12"/>
      <c r="AF13" s="68">
        <f t="shared" si="8"/>
        <v>4.9947894888624154</v>
      </c>
      <c r="AG13" s="43">
        <f t="shared" si="9"/>
        <v>4.9899862338703951</v>
      </c>
      <c r="AH13" s="43">
        <v>4.9899862338703951</v>
      </c>
      <c r="AK13" s="4" t="s">
        <v>97</v>
      </c>
      <c r="AL13" s="8" t="s">
        <v>61</v>
      </c>
      <c r="AM13" s="4" t="s">
        <v>63</v>
      </c>
      <c r="AN13" s="4" t="s">
        <v>96</v>
      </c>
      <c r="AO13" s="4" t="s">
        <v>64</v>
      </c>
      <c r="AP13" s="4" t="s">
        <v>65</v>
      </c>
      <c r="AQ13" s="4" t="s">
        <v>66</v>
      </c>
      <c r="AR13" s="4" t="s">
        <v>67</v>
      </c>
      <c r="AV13" s="4" t="s">
        <v>97</v>
      </c>
      <c r="AW13" s="8" t="s">
        <v>61</v>
      </c>
      <c r="AX13" s="34">
        <v>1.831</v>
      </c>
      <c r="AY13" s="34">
        <v>2.0059999999999998</v>
      </c>
      <c r="AZ13" s="34">
        <v>1.835</v>
      </c>
      <c r="BA13" s="34">
        <v>2</v>
      </c>
      <c r="BB13" s="34">
        <v>1.6040000000000001</v>
      </c>
      <c r="BC13" s="34">
        <v>2.2570000000000001</v>
      </c>
      <c r="BD13" s="34"/>
      <c r="BE13" s="34"/>
      <c r="BF13" s="34"/>
      <c r="BG13" s="4" t="s">
        <v>97</v>
      </c>
      <c r="BH13" s="8" t="s">
        <v>61</v>
      </c>
      <c r="BI13" s="12">
        <f t="shared" si="1"/>
        <v>0.92711684434878605</v>
      </c>
      <c r="BJ13" s="12">
        <f t="shared" si="2"/>
        <v>0.57772999932236846</v>
      </c>
      <c r="BK13" s="12">
        <f t="shared" si="3"/>
        <v>0.91714794259207955</v>
      </c>
      <c r="BL13" s="12">
        <f t="shared" si="4"/>
        <v>0.58717496775682232</v>
      </c>
      <c r="BM13" s="12">
        <f t="shared" si="5"/>
        <v>1.7123005853071316</v>
      </c>
      <c r="BN13" s="12">
        <f t="shared" si="6"/>
        <v>0.29316284861949926</v>
      </c>
      <c r="BO13" s="12"/>
      <c r="BP13" s="68">
        <f t="shared" si="10"/>
        <v>5.0146331879466874</v>
      </c>
      <c r="BQ13" s="43">
        <f t="shared" si="11"/>
        <v>5.0205058430620051</v>
      </c>
      <c r="BR13" s="43">
        <v>5</v>
      </c>
      <c r="BS13" s="43"/>
      <c r="BT13" s="43"/>
      <c r="BU13" s="107" t="s">
        <v>97</v>
      </c>
      <c r="BV13" s="108" t="s">
        <v>61</v>
      </c>
      <c r="BW13" s="124" t="str">
        <f>"O9'="&amp;TEXT(BI13," 0.##0")</f>
        <v>O9'= 0.927</v>
      </c>
      <c r="BX13" s="124" t="str">
        <f>"O5="&amp;TEXT(BJ13," 0.##0")</f>
        <v>O5= 0.578</v>
      </c>
      <c r="BY13" s="124" t="str">
        <f>"O8'="&amp;TEXT(BK13," 0.##0")</f>
        <v>O8'= 0.917</v>
      </c>
      <c r="BZ13" s="124" t="str">
        <f>"O4="&amp;TEXT(BL13," 0.##0")</f>
        <v>O4= 0.587</v>
      </c>
      <c r="CA13" s="124" t="str">
        <f>"O14="&amp;TEXT(BM13," 0.##0")</f>
        <v>O14= 1.712</v>
      </c>
      <c r="CB13" s="124" t="str">
        <f>"O2'="&amp;TEXT(BN13," 0.##0")</f>
        <v>O2'= 0.293</v>
      </c>
      <c r="CC13" s="43"/>
      <c r="CD13" s="43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</row>
    <row r="14" spans="1:119" x14ac:dyDescent="0.35">
      <c r="C14" s="4" t="s">
        <v>278</v>
      </c>
      <c r="D14" s="8" t="s">
        <v>7</v>
      </c>
      <c r="E14" s="4" t="s">
        <v>280</v>
      </c>
      <c r="F14" s="4" t="s">
        <v>103</v>
      </c>
      <c r="G14" s="4" t="s">
        <v>282</v>
      </c>
      <c r="H14" s="4" t="s">
        <v>226</v>
      </c>
      <c r="I14" s="4" t="s">
        <v>284</v>
      </c>
      <c r="J14" s="4" t="s">
        <v>286</v>
      </c>
      <c r="N14" s="4" t="s">
        <v>278</v>
      </c>
      <c r="O14" s="8" t="s">
        <v>7</v>
      </c>
      <c r="P14" s="34">
        <v>1.694</v>
      </c>
      <c r="Q14" s="34">
        <v>2.11</v>
      </c>
      <c r="R14" s="34">
        <v>2.1429999999999998</v>
      </c>
      <c r="S14" s="34">
        <v>1.6859999999999999</v>
      </c>
      <c r="T14" s="34">
        <v>1.9</v>
      </c>
      <c r="U14" s="34">
        <v>1.948</v>
      </c>
      <c r="W14" s="4" t="s">
        <v>278</v>
      </c>
      <c r="X14" s="8" t="s">
        <v>7</v>
      </c>
      <c r="Y14" s="12">
        <f t="shared" si="7"/>
        <v>1.3425819583591967</v>
      </c>
      <c r="Z14" s="12">
        <f t="shared" si="0"/>
        <v>0.43616715340726803</v>
      </c>
      <c r="AA14" s="12">
        <f t="shared" si="0"/>
        <v>0.39895010544606097</v>
      </c>
      <c r="AB14" s="12">
        <f t="shared" si="0"/>
        <v>1.3719268563937543</v>
      </c>
      <c r="AC14" s="12">
        <f t="shared" si="0"/>
        <v>0.76938624825336599</v>
      </c>
      <c r="AD14" s="12">
        <f t="shared" si="0"/>
        <v>0.67577716700276913</v>
      </c>
      <c r="AE14" s="12"/>
      <c r="AF14" s="68">
        <f t="shared" si="8"/>
        <v>4.9947894888624154</v>
      </c>
      <c r="AG14" s="43">
        <f t="shared" si="9"/>
        <v>4.9899862338703951</v>
      </c>
      <c r="AH14" s="43">
        <v>4.9899862338703951</v>
      </c>
      <c r="AK14" s="4" t="s">
        <v>97</v>
      </c>
      <c r="AL14" s="8" t="s">
        <v>62</v>
      </c>
      <c r="AM14" s="4" t="s">
        <v>68</v>
      </c>
      <c r="AN14" s="4" t="s">
        <v>840</v>
      </c>
      <c r="AO14" s="4" t="s">
        <v>70</v>
      </c>
      <c r="AP14" s="4" t="s">
        <v>71</v>
      </c>
      <c r="AQ14" s="4" t="s">
        <v>72</v>
      </c>
      <c r="AR14" s="4" t="s">
        <v>73</v>
      </c>
      <c r="AV14" s="4" t="s">
        <v>97</v>
      </c>
      <c r="AW14" s="8" t="s">
        <v>62</v>
      </c>
      <c r="AX14" s="34">
        <v>1.8029999999999999</v>
      </c>
      <c r="AY14" s="34">
        <v>2.02</v>
      </c>
      <c r="AZ14" s="34">
        <v>1.8440000000000001</v>
      </c>
      <c r="BA14" s="34">
        <v>1.9950000000000001</v>
      </c>
      <c r="BB14" s="34">
        <v>1.607</v>
      </c>
      <c r="BC14" s="34">
        <v>2.2490000000000001</v>
      </c>
      <c r="BD14" s="34"/>
      <c r="BE14" s="34"/>
      <c r="BF14" s="34"/>
      <c r="BG14" s="4" t="s">
        <v>97</v>
      </c>
      <c r="BH14" s="8" t="s">
        <v>62</v>
      </c>
      <c r="BI14" s="12">
        <f t="shared" si="1"/>
        <v>1</v>
      </c>
      <c r="BJ14" s="12">
        <f t="shared" si="2"/>
        <v>0.55627834667445841</v>
      </c>
      <c r="BK14" s="12">
        <f t="shared" si="3"/>
        <v>0.8951080776823942</v>
      </c>
      <c r="BL14" s="12">
        <f t="shared" si="4"/>
        <v>0.59516362043102233</v>
      </c>
      <c r="BM14" s="12">
        <f t="shared" si="5"/>
        <v>1.6984731997688605</v>
      </c>
      <c r="BN14" s="12">
        <f t="shared" si="6"/>
        <v>0.29957052738107992</v>
      </c>
      <c r="BO14" s="12"/>
      <c r="BP14" s="68">
        <f t="shared" si="10"/>
        <v>5.0445937719378158</v>
      </c>
      <c r="BQ14" s="43">
        <f t="shared" si="11"/>
        <v>5.066585221240361</v>
      </c>
      <c r="BR14" s="43">
        <v>5</v>
      </c>
      <c r="BS14" s="43"/>
      <c r="BT14" s="43"/>
      <c r="BU14" s="107" t="s">
        <v>97</v>
      </c>
      <c r="BV14" s="108" t="s">
        <v>62</v>
      </c>
      <c r="BW14" s="124" t="str">
        <f>"O9="&amp;TEXT(BI14," 0.##0")</f>
        <v>O9= 1.0</v>
      </c>
      <c r="BX14" s="124" t="str">
        <f>"O5'="&amp;TEXT(BJ14," 0.##0")</f>
        <v>O5'= 0.556</v>
      </c>
      <c r="BY14" s="124" t="str">
        <f>"O8="&amp;TEXT(BK14," 0.##0")</f>
        <v>O8= 0.895</v>
      </c>
      <c r="BZ14" s="124" t="str">
        <f>"O4'="&amp;TEXT(BL14," 0.##0")</f>
        <v>O4'= 0.595</v>
      </c>
      <c r="CA14" s="124" t="str">
        <f>"O14'="&amp;TEXT(BM14," 0.##0")</f>
        <v>O14'= 1.698</v>
      </c>
      <c r="CB14" s="124" t="str">
        <f>"O2="&amp;TEXT(BN14," 0.##0")</f>
        <v>O2= 0.30</v>
      </c>
      <c r="CC14" s="43"/>
      <c r="CD14" s="43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</row>
    <row r="15" spans="1:119" x14ac:dyDescent="0.35">
      <c r="C15" s="4" t="s">
        <v>329</v>
      </c>
      <c r="D15" s="8" t="s">
        <v>0</v>
      </c>
      <c r="E15" s="4" t="s">
        <v>330</v>
      </c>
      <c r="F15" s="4" t="s">
        <v>332</v>
      </c>
      <c r="G15" s="4" t="s">
        <v>334</v>
      </c>
      <c r="H15" s="4" t="s">
        <v>336</v>
      </c>
      <c r="I15" s="4" t="s">
        <v>338</v>
      </c>
      <c r="J15" s="4" t="s">
        <v>340</v>
      </c>
      <c r="N15" s="4" t="s">
        <v>329</v>
      </c>
      <c r="O15" s="8" t="s">
        <v>0</v>
      </c>
      <c r="P15" s="34">
        <v>1.677</v>
      </c>
      <c r="Q15" s="34">
        <v>2.141</v>
      </c>
      <c r="R15" s="34">
        <v>2.08</v>
      </c>
      <c r="S15" s="34">
        <v>1.7170000000000001</v>
      </c>
      <c r="T15" s="34">
        <v>1.893</v>
      </c>
      <c r="U15" s="34">
        <v>1.9730000000000001</v>
      </c>
      <c r="W15" s="4" t="s">
        <v>329</v>
      </c>
      <c r="X15" s="8" t="s">
        <v>0</v>
      </c>
      <c r="Y15" s="12">
        <f t="shared" si="7"/>
        <v>1.4057072269822717</v>
      </c>
      <c r="Z15" s="12">
        <f t="shared" si="0"/>
        <v>0.40111243136164804</v>
      </c>
      <c r="AA15" s="12">
        <f t="shared" si="0"/>
        <v>0.47300531742094432</v>
      </c>
      <c r="AB15" s="12">
        <f t="shared" si="0"/>
        <v>1.2616651958305658</v>
      </c>
      <c r="AC15" s="12">
        <f t="shared" si="0"/>
        <v>0.78408076822468642</v>
      </c>
      <c r="AD15" s="12">
        <f t="shared" si="0"/>
        <v>0.63162497215203617</v>
      </c>
      <c r="AE15" s="12"/>
      <c r="AF15" s="68">
        <f t="shared" si="8"/>
        <v>4.9571959119721516</v>
      </c>
      <c r="AG15" s="43">
        <f t="shared" si="9"/>
        <v>4.9321673126131689</v>
      </c>
      <c r="AH15" s="43">
        <v>4.9321673126131689</v>
      </c>
      <c r="BN15" t="s">
        <v>839</v>
      </c>
      <c r="BP15" s="70">
        <f>AVERAGE(BP5:BP14)</f>
        <v>5.0264244580801005</v>
      </c>
      <c r="BQ15" s="69"/>
      <c r="BR15" s="70">
        <f>AVERAGE(BR5:BR14)</f>
        <v>5</v>
      </c>
      <c r="BS15" s="70"/>
      <c r="BT15" s="70"/>
      <c r="BU15" s="107"/>
      <c r="BV15" s="109"/>
      <c r="BW15" s="70"/>
      <c r="BX15" s="70"/>
      <c r="BY15" s="70"/>
      <c r="BZ15" s="70"/>
      <c r="CA15" s="70"/>
      <c r="CB15" s="70"/>
      <c r="CC15" s="70"/>
      <c r="CD15" s="70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45"/>
    </row>
    <row r="16" spans="1:119" x14ac:dyDescent="0.35">
      <c r="C16" s="4" t="s">
        <v>329</v>
      </c>
      <c r="D16" s="8" t="s">
        <v>7</v>
      </c>
      <c r="E16" s="4" t="s">
        <v>331</v>
      </c>
      <c r="F16" s="4" t="s">
        <v>333</v>
      </c>
      <c r="G16" s="4" t="s">
        <v>335</v>
      </c>
      <c r="H16" s="4" t="s">
        <v>337</v>
      </c>
      <c r="I16" s="4" t="s">
        <v>339</v>
      </c>
      <c r="J16" s="4" t="s">
        <v>341</v>
      </c>
      <c r="N16" s="4" t="s">
        <v>329</v>
      </c>
      <c r="O16" s="8" t="s">
        <v>7</v>
      </c>
      <c r="P16" s="34">
        <v>1.677</v>
      </c>
      <c r="Q16" s="34">
        <v>2.141</v>
      </c>
      <c r="R16" s="34">
        <v>2.08</v>
      </c>
      <c r="S16" s="34">
        <v>1.7170000000000001</v>
      </c>
      <c r="T16" s="34">
        <v>1.893</v>
      </c>
      <c r="U16" s="34">
        <v>1.9730000000000001</v>
      </c>
      <c r="W16" s="4" t="s">
        <v>329</v>
      </c>
      <c r="X16" s="8" t="s">
        <v>7</v>
      </c>
      <c r="Y16" s="12">
        <f t="shared" si="7"/>
        <v>1.4057072269822717</v>
      </c>
      <c r="Z16" s="12">
        <f t="shared" si="0"/>
        <v>0.40111243136164804</v>
      </c>
      <c r="AA16" s="12">
        <f t="shared" si="0"/>
        <v>0.47300531742094432</v>
      </c>
      <c r="AB16" s="12">
        <f t="shared" si="0"/>
        <v>1.2616651958305658</v>
      </c>
      <c r="AC16" s="12">
        <f t="shared" si="0"/>
        <v>0.78408076822468642</v>
      </c>
      <c r="AD16" s="12">
        <f t="shared" si="0"/>
        <v>0.63162497215203617</v>
      </c>
      <c r="AE16" s="12"/>
      <c r="AF16" s="68">
        <f t="shared" si="8"/>
        <v>4.9571959119721516</v>
      </c>
      <c r="AG16" s="43">
        <f t="shared" si="9"/>
        <v>4.9321673126131689</v>
      </c>
      <c r="AH16" s="43">
        <v>4.9321673126131689</v>
      </c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</row>
    <row r="17" spans="2:118" x14ac:dyDescent="0.35">
      <c r="C17" s="4" t="s">
        <v>383</v>
      </c>
      <c r="D17" s="8" t="s">
        <v>0</v>
      </c>
      <c r="E17" s="4" t="s">
        <v>384</v>
      </c>
      <c r="F17" s="4" t="s">
        <v>100</v>
      </c>
      <c r="G17" s="4" t="s">
        <v>386</v>
      </c>
      <c r="H17" s="4" t="s">
        <v>387</v>
      </c>
      <c r="I17" s="4" t="s">
        <v>17</v>
      </c>
      <c r="J17" s="4" t="s">
        <v>420</v>
      </c>
      <c r="N17" s="4" t="s">
        <v>383</v>
      </c>
      <c r="O17" s="8" t="s">
        <v>0</v>
      </c>
      <c r="P17" s="34">
        <v>1.7030000000000001</v>
      </c>
      <c r="Q17" s="34">
        <v>2.11</v>
      </c>
      <c r="R17" s="34">
        <v>2.1240000000000001</v>
      </c>
      <c r="S17" s="34">
        <v>1.6830000000000001</v>
      </c>
      <c r="T17" s="34">
        <v>1.9319999999999999</v>
      </c>
      <c r="U17" s="34">
        <v>1.907</v>
      </c>
      <c r="W17" s="4" t="s">
        <v>383</v>
      </c>
      <c r="X17" s="8" t="s">
        <v>0</v>
      </c>
      <c r="Y17" s="12">
        <f t="shared" si="7"/>
        <v>1.3103185430275457</v>
      </c>
      <c r="Z17" s="12">
        <f t="shared" si="0"/>
        <v>0.43616715340726803</v>
      </c>
      <c r="AA17" s="12">
        <f t="shared" si="0"/>
        <v>0.41997186100027017</v>
      </c>
      <c r="AB17" s="12">
        <f t="shared" si="0"/>
        <v>1.3830958059987561</v>
      </c>
      <c r="AC17" s="12">
        <f t="shared" si="0"/>
        <v>0.70564101464421358</v>
      </c>
      <c r="AD17" s="12">
        <f t="shared" si="0"/>
        <v>0.75496711944828476</v>
      </c>
      <c r="AE17" s="12"/>
      <c r="AF17" s="68">
        <f t="shared" si="8"/>
        <v>5.0101614975263384</v>
      </c>
      <c r="AG17" s="43">
        <f t="shared" si="9"/>
        <v>5.0136283831955089</v>
      </c>
      <c r="AH17" s="43">
        <v>5</v>
      </c>
      <c r="AK17" s="4" t="s">
        <v>156</v>
      </c>
      <c r="AL17" s="8" t="s">
        <v>0</v>
      </c>
      <c r="AM17" s="4" t="s">
        <v>98</v>
      </c>
      <c r="AN17" s="4" t="s">
        <v>100</v>
      </c>
      <c r="AO17" s="4" t="s">
        <v>102</v>
      </c>
      <c r="AP17" s="4" t="s">
        <v>104</v>
      </c>
      <c r="AQ17" s="4" t="s">
        <v>106</v>
      </c>
      <c r="AR17" s="4" t="s">
        <v>108</v>
      </c>
      <c r="AV17" s="4" t="s">
        <v>156</v>
      </c>
      <c r="AW17" s="8" t="s">
        <v>0</v>
      </c>
      <c r="AX17" s="34">
        <v>1.6919999999999999</v>
      </c>
      <c r="AY17" s="34">
        <v>2.11</v>
      </c>
      <c r="AZ17" s="34">
        <v>2.1030000000000002</v>
      </c>
      <c r="BA17" s="34">
        <v>1.6930000000000001</v>
      </c>
      <c r="BB17" s="34">
        <v>1.925</v>
      </c>
      <c r="BC17" s="34">
        <v>1.9370000000000001</v>
      </c>
      <c r="BD17" s="34"/>
      <c r="BE17" s="34"/>
      <c r="BF17" s="34"/>
      <c r="BG17" s="4" t="s">
        <v>156</v>
      </c>
      <c r="BH17" s="8" t="s">
        <v>0</v>
      </c>
      <c r="BI17" s="12">
        <f t="shared" ref="BI17:BI26" si="12">EXP((1.803-AX17)/0.37)</f>
        <v>1.3498588075760032</v>
      </c>
      <c r="BJ17" s="12">
        <f t="shared" ref="BJ17:BJ26" si="13">EXP((1.803-AY17)/0.37)</f>
        <v>0.43616715340726803</v>
      </c>
      <c r="BK17" s="12">
        <f t="shared" ref="BK17:BK26" si="14">EXP((1.803-AZ17)/0.37)</f>
        <v>0.44449751668205617</v>
      </c>
      <c r="BL17" s="12">
        <f t="shared" ref="BL17:BL26" si="15">EXP((1.803-BA17)/0.37)</f>
        <v>1.346215466180581</v>
      </c>
      <c r="BM17" s="12">
        <f t="shared" ref="BM17:BM26" si="16">EXP((1.803-BB17)/0.37)</f>
        <v>0.71911806340328832</v>
      </c>
      <c r="BN17" s="12">
        <f t="shared" ref="BN17:BN26" si="17">EXP((1.803-BC17)/0.37)</f>
        <v>0.69616946634194921</v>
      </c>
      <c r="BO17" s="12"/>
      <c r="BP17" s="67">
        <f t="shared" ref="BP17:BP26" si="18">SUM(BI17:BN17)</f>
        <v>4.9920264735911459</v>
      </c>
      <c r="BQ17" s="66">
        <f t="shared" ref="BQ17:BQ26" si="19">(BP17*1.538)-2.692</f>
        <v>4.9857367163831823</v>
      </c>
      <c r="BR17" s="66">
        <v>4.99</v>
      </c>
      <c r="BS17" s="66"/>
      <c r="BT17" s="66"/>
      <c r="BU17" s="40" t="s">
        <v>156</v>
      </c>
      <c r="BV17" s="108" t="s">
        <v>0</v>
      </c>
      <c r="BW17" s="106" t="str">
        <f>"O1="&amp;TEXT(BI17," 0.##0")</f>
        <v>O1= 1.350</v>
      </c>
      <c r="BX17" s="106" t="str">
        <f>"O2'="&amp;TEXT(BJ17," 0.##0")</f>
        <v>O2'= 0.436</v>
      </c>
      <c r="BY17" s="106" t="str">
        <f>"O2="&amp;TEXT(BK17," 0.##0")</f>
        <v>O2= 0.444</v>
      </c>
      <c r="BZ17" s="106" t="str">
        <f>"O3'="&amp;TEXT(BL17," 0.##0")</f>
        <v>O3'= 1.346</v>
      </c>
      <c r="CA17" s="106" t="str">
        <f>"O4="&amp;TEXT(BM17," 0.##0")</f>
        <v>O4= 0.719</v>
      </c>
      <c r="CB17" s="106" t="str">
        <f>"O5'="&amp;TEXT(BN17," 0.##0")</f>
        <v>O5'= 0.696</v>
      </c>
      <c r="CC17" s="66"/>
      <c r="CD17" s="66"/>
      <c r="CF17" s="3"/>
      <c r="CG17" s="3"/>
      <c r="CH17" s="1"/>
      <c r="CI17" s="7"/>
      <c r="CJ17" s="16" t="s">
        <v>1</v>
      </c>
      <c r="CK17" s="16" t="s">
        <v>74</v>
      </c>
      <c r="CL17" s="16" t="s">
        <v>3</v>
      </c>
      <c r="CM17" s="16" t="s">
        <v>2</v>
      </c>
      <c r="CN17" s="16" t="s">
        <v>75</v>
      </c>
      <c r="CO17" s="16" t="s">
        <v>4</v>
      </c>
      <c r="CP17" s="16" t="s">
        <v>5</v>
      </c>
      <c r="CQ17" s="16" t="s">
        <v>76</v>
      </c>
      <c r="CR17" s="16" t="s">
        <v>77</v>
      </c>
      <c r="CS17" s="16" t="s">
        <v>6</v>
      </c>
      <c r="CT17" s="16" t="s">
        <v>78</v>
      </c>
      <c r="CU17" s="16" t="s">
        <v>79</v>
      </c>
      <c r="CV17" s="16" t="s">
        <v>80</v>
      </c>
      <c r="CW17" s="16" t="s">
        <v>81</v>
      </c>
      <c r="CX17" s="16" t="s">
        <v>82</v>
      </c>
      <c r="CY17" s="16" t="s">
        <v>83</v>
      </c>
      <c r="CZ17" s="16" t="s">
        <v>84</v>
      </c>
      <c r="DA17" s="16" t="s">
        <v>85</v>
      </c>
      <c r="DB17" s="16" t="s">
        <v>86</v>
      </c>
      <c r="DC17" s="16" t="s">
        <v>87</v>
      </c>
      <c r="DD17" s="16" t="s">
        <v>88</v>
      </c>
      <c r="DE17" s="16" t="s">
        <v>89</v>
      </c>
      <c r="DF17" s="16" t="s">
        <v>90</v>
      </c>
      <c r="DG17" s="16" t="s">
        <v>91</v>
      </c>
      <c r="DH17" s="16" t="s">
        <v>92</v>
      </c>
      <c r="DI17" s="16" t="s">
        <v>93</v>
      </c>
      <c r="DJ17" s="16" t="s">
        <v>94</v>
      </c>
      <c r="DK17" s="16" t="s">
        <v>95</v>
      </c>
      <c r="DL17" s="20"/>
      <c r="DM17" s="44"/>
      <c r="DN17" s="6"/>
    </row>
    <row r="18" spans="2:118" x14ac:dyDescent="0.35">
      <c r="C18" s="4" t="s">
        <v>383</v>
      </c>
      <c r="D18" s="8" t="s">
        <v>7</v>
      </c>
      <c r="E18" s="4" t="s">
        <v>385</v>
      </c>
      <c r="F18" s="4" t="s">
        <v>103</v>
      </c>
      <c r="G18" s="4" t="s">
        <v>224</v>
      </c>
      <c r="H18" s="4" t="s">
        <v>388</v>
      </c>
      <c r="I18" s="4" t="s">
        <v>419</v>
      </c>
      <c r="J18" s="4" t="s">
        <v>421</v>
      </c>
      <c r="N18" s="4" t="s">
        <v>383</v>
      </c>
      <c r="O18" s="8" t="s">
        <v>7</v>
      </c>
      <c r="P18" s="34">
        <v>1.7030000000000001</v>
      </c>
      <c r="Q18" s="34">
        <v>2.11</v>
      </c>
      <c r="R18" s="34">
        <v>2.1240000000000001</v>
      </c>
      <c r="S18" s="34">
        <v>1.6830000000000001</v>
      </c>
      <c r="T18" s="34">
        <v>1.9319999999999999</v>
      </c>
      <c r="U18" s="34">
        <v>1.907</v>
      </c>
      <c r="W18" s="4" t="s">
        <v>383</v>
      </c>
      <c r="X18" s="8" t="s">
        <v>7</v>
      </c>
      <c r="Y18" s="12">
        <f t="shared" si="7"/>
        <v>1.3103185430275457</v>
      </c>
      <c r="Z18" s="12">
        <f t="shared" si="0"/>
        <v>0.43616715340726803</v>
      </c>
      <c r="AA18" s="12">
        <f t="shared" si="0"/>
        <v>0.41997186100027017</v>
      </c>
      <c r="AB18" s="12">
        <f t="shared" si="0"/>
        <v>1.3830958059987561</v>
      </c>
      <c r="AC18" s="12">
        <f t="shared" si="0"/>
        <v>0.70564101464421358</v>
      </c>
      <c r="AD18" s="12">
        <f t="shared" si="0"/>
        <v>0.75496711944828476</v>
      </c>
      <c r="AE18" s="12"/>
      <c r="AF18" s="68">
        <f t="shared" si="8"/>
        <v>5.0101614975263384</v>
      </c>
      <c r="AG18" s="43">
        <f t="shared" si="9"/>
        <v>5.0136283831955089</v>
      </c>
      <c r="AH18" s="43">
        <v>5</v>
      </c>
      <c r="AK18" s="4" t="s">
        <v>156</v>
      </c>
      <c r="AL18" s="8" t="s">
        <v>7</v>
      </c>
      <c r="AM18" s="4" t="s">
        <v>99</v>
      </c>
      <c r="AN18" s="4" t="s">
        <v>103</v>
      </c>
      <c r="AO18" s="4" t="s">
        <v>101</v>
      </c>
      <c r="AP18" s="4" t="s">
        <v>105</v>
      </c>
      <c r="AQ18" s="4" t="s">
        <v>107</v>
      </c>
      <c r="AR18" s="4" t="s">
        <v>109</v>
      </c>
      <c r="AV18" s="4" t="s">
        <v>156</v>
      </c>
      <c r="AW18" s="8" t="s">
        <v>7</v>
      </c>
      <c r="AX18" s="34">
        <v>1.6919999999999999</v>
      </c>
      <c r="AY18" s="34">
        <v>2.11</v>
      </c>
      <c r="AZ18" s="34">
        <v>2.1030000000000002</v>
      </c>
      <c r="BA18" s="34">
        <v>1.6930000000000001</v>
      </c>
      <c r="BB18" s="34">
        <v>1.925</v>
      </c>
      <c r="BC18" s="34">
        <v>1.9370000000000001</v>
      </c>
      <c r="BD18" s="34"/>
      <c r="BE18" s="34"/>
      <c r="BF18" s="34"/>
      <c r="BG18" s="4" t="s">
        <v>156</v>
      </c>
      <c r="BH18" s="8" t="s">
        <v>7</v>
      </c>
      <c r="BI18" s="12">
        <f t="shared" si="12"/>
        <v>1.3498588075760032</v>
      </c>
      <c r="BJ18" s="12">
        <f t="shared" si="13"/>
        <v>0.43616715340726803</v>
      </c>
      <c r="BK18" s="12">
        <f t="shared" si="14"/>
        <v>0.44449751668205617</v>
      </c>
      <c r="BL18" s="12">
        <f t="shared" si="15"/>
        <v>1.346215466180581</v>
      </c>
      <c r="BM18" s="12">
        <f t="shared" si="16"/>
        <v>0.71911806340328832</v>
      </c>
      <c r="BN18" s="12">
        <f t="shared" si="17"/>
        <v>0.69616946634194921</v>
      </c>
      <c r="BO18" s="12"/>
      <c r="BP18" s="67">
        <f t="shared" si="18"/>
        <v>4.9920264735911459</v>
      </c>
      <c r="BQ18" s="66">
        <f t="shared" si="19"/>
        <v>4.9857367163831823</v>
      </c>
      <c r="BR18" s="66">
        <v>4.99</v>
      </c>
      <c r="BS18" s="66"/>
      <c r="BT18" s="66"/>
      <c r="BU18" s="40" t="s">
        <v>156</v>
      </c>
      <c r="BV18" s="108" t="s">
        <v>7</v>
      </c>
      <c r="BW18" s="106" t="str">
        <f>"O1'="&amp;TEXT(BI18," 0.##0")</f>
        <v>O1'= 1.350</v>
      </c>
      <c r="BX18" s="106" t="str">
        <f>"O2="&amp;TEXT(BJ18," 0.##0")</f>
        <v>O2= 0.436</v>
      </c>
      <c r="BY18" s="106" t="str">
        <f>"O2'="&amp;TEXT(BK18," 0.##0")</f>
        <v>O2'= 0.444</v>
      </c>
      <c r="BZ18" s="106" t="str">
        <f>"O3="&amp;TEXT(BL18," 0.##0")</f>
        <v>O3= 1.346</v>
      </c>
      <c r="CA18" s="106" t="str">
        <f>"O4'="&amp;TEXT(BM18," 0.##0")</f>
        <v>O4'= 0.719</v>
      </c>
      <c r="CB18" s="106" t="str">
        <f>"O5="&amp;TEXT(BN18," 0.##0")</f>
        <v>O5= 0.696</v>
      </c>
      <c r="CC18" s="66"/>
      <c r="CD18" s="66"/>
      <c r="CF18" s="3"/>
      <c r="CG18" s="3"/>
      <c r="CI18" s="10" t="s">
        <v>156</v>
      </c>
      <c r="CJ18" s="52" t="str">
        <f>"V1 ="&amp;TEXT(BI17," 0.##0")</f>
        <v>V1 = 1.350</v>
      </c>
      <c r="CK18" s="52" t="str">
        <f>"V1' ="&amp;TEXT(BI18," 0.##0")</f>
        <v>V1' = 1.350</v>
      </c>
      <c r="CL18" s="52" t="str">
        <f>"V1 ="&amp;TEXT(BK17," 0.##0")</f>
        <v>V1 = 0.444</v>
      </c>
      <c r="CM18" s="52" t="str">
        <f>"V1 ="&amp;TEXT(BJ17," 0.##0")</f>
        <v>V1 = 0.436</v>
      </c>
      <c r="CN18" s="52" t="str">
        <f>"V1' ="&amp;TEXT(BL18," 0.##0")</f>
        <v>V1' = 1.346</v>
      </c>
      <c r="CO18" s="52" t="str">
        <f>"V1 ="&amp;TEXT(BL17," 0.##0")</f>
        <v>V1 = 1.346</v>
      </c>
      <c r="CP18" s="52" t="str">
        <f>"V1 ="&amp;TEXT(BM17," 0.##0")</f>
        <v>V1 = 0.719</v>
      </c>
      <c r="CQ18" s="52" t="str">
        <f>"V1' ="&amp;TEXT(BM18," 0.##0")</f>
        <v>V1' = 0.719</v>
      </c>
      <c r="CR18" s="52" t="str">
        <f>"V1' ="&amp;TEXT(BN18," 0.##0")</f>
        <v>V1' = 0.696</v>
      </c>
      <c r="CS18" s="52" t="str">
        <f>"V1 ="&amp;TEXT(BN17," 0.##0")</f>
        <v>V1 = 0.696</v>
      </c>
      <c r="CT18" s="52" t="str">
        <f>"V2 ="&amp;TEXT(BM19," 0.##0")</f>
        <v>V2 = 0.853</v>
      </c>
      <c r="CU18" s="52" t="str">
        <f>"V2' ="&amp;TEXT(BM20," 0.##0")</f>
        <v>V2' = 0.853</v>
      </c>
      <c r="CV18" s="52" t="str">
        <f>"V3 ="&amp;TEXT(BM21," 0.##0")</f>
        <v>V3 = 0.801</v>
      </c>
      <c r="CW18" s="52" t="str">
        <f>"V3' ="&amp;TEXT(BM22," 0.##0")</f>
        <v>V3' = 0.801</v>
      </c>
      <c r="CX18" s="52" t="str">
        <f>"V2 ="&amp;TEXT(BN19," 0.##0")</f>
        <v>V2 = 0.812</v>
      </c>
      <c r="CY18" s="52" t="str">
        <f>"V2' ="&amp;TEXT(BN20," 0.##0")</f>
        <v>V2' = 0.812</v>
      </c>
      <c r="CZ18" s="52" t="str">
        <f>"V3 ="&amp;TEXT(BN21," 0.##0")</f>
        <v>V3 = 0.823</v>
      </c>
      <c r="DA18" s="52" t="str">
        <f>"V3' ="&amp;TEXT(BN22," 0.##0")</f>
        <v>V3' = 0.823</v>
      </c>
      <c r="DB18" s="52" t="str">
        <f>"V2 ="&amp;TEXT(BJ19," 0.##0")</f>
        <v>V2 = 1.769</v>
      </c>
      <c r="DC18" s="52" t="str">
        <f>"V2' ="&amp;TEXT(BJ20," 0.##0")</f>
        <v>V2' = 1.769</v>
      </c>
      <c r="DD18" s="52" t="str">
        <f>"V2 ="&amp;TEXT(BL19," 0.##0")</f>
        <v>V2 = 0.850</v>
      </c>
      <c r="DE18" s="52" t="str">
        <f>"V2' ="&amp;TEXT(BL20," 0.##0")</f>
        <v>V2' = 0.850</v>
      </c>
      <c r="DF18" s="52" t="str">
        <f>"V3 ="&amp;TEXT(BJ21," 0.##0")</f>
        <v>V3 = 1.731</v>
      </c>
      <c r="DG18" s="52" t="str">
        <f>"V3' ="&amp;TEXT(BJ22," 0.##0")</f>
        <v>V3' = 1.731</v>
      </c>
      <c r="DH18" s="52" t="str">
        <f>"V4 ="&amp;TEXT(BM23," 0.##0")</f>
        <v>V4 = 1.588</v>
      </c>
      <c r="DI18" s="52" t="str">
        <f>"V4' ="&amp;TEXT(BM24," 0.##0")</f>
        <v>V4' = 1.588</v>
      </c>
      <c r="DJ18" s="52" t="str">
        <f>"V5 ="&amp;TEXT(BM25," 0.##0")</f>
        <v>V5 = 1.60</v>
      </c>
      <c r="DK18" s="52" t="str">
        <f>"V5' ="&amp;TEXT(BM26," 0.##0")</f>
        <v>V5' = 1.60</v>
      </c>
      <c r="DL18" s="10" t="s">
        <v>156</v>
      </c>
      <c r="DM18" s="28"/>
      <c r="DN18" s="6"/>
    </row>
    <row r="19" spans="2:118" x14ac:dyDescent="0.35">
      <c r="B19" s="25"/>
      <c r="C19" s="14" t="s">
        <v>769</v>
      </c>
      <c r="D19" s="32" t="s">
        <v>0</v>
      </c>
      <c r="E19" s="14" t="s">
        <v>770</v>
      </c>
      <c r="F19" s="14" t="s">
        <v>771</v>
      </c>
      <c r="G19" s="14" t="s">
        <v>612</v>
      </c>
      <c r="H19" s="14" t="s">
        <v>772</v>
      </c>
      <c r="I19" s="14" t="s">
        <v>773</v>
      </c>
      <c r="J19" s="14" t="s">
        <v>774</v>
      </c>
      <c r="K19" s="25"/>
      <c r="L19" s="25"/>
      <c r="M19" s="25"/>
      <c r="N19" s="14" t="s">
        <v>769</v>
      </c>
      <c r="O19" s="32" t="s">
        <v>0</v>
      </c>
      <c r="P19" s="38">
        <v>1.6839999999999999</v>
      </c>
      <c r="Q19" s="38">
        <v>2.1749999999999998</v>
      </c>
      <c r="R19" s="38">
        <v>2.13</v>
      </c>
      <c r="S19" s="38">
        <v>1.706</v>
      </c>
      <c r="T19" s="38">
        <v>1.9079999999999999</v>
      </c>
      <c r="U19" s="38">
        <v>1.91</v>
      </c>
      <c r="V19" s="25"/>
      <c r="W19" s="14" t="s">
        <v>769</v>
      </c>
      <c r="X19" s="32" t="s">
        <v>0</v>
      </c>
      <c r="Y19" s="37">
        <f t="shared" si="7"/>
        <v>1.379362756160101</v>
      </c>
      <c r="Z19" s="37">
        <f t="shared" si="0"/>
        <v>0.36589626840674799</v>
      </c>
      <c r="AA19" s="37">
        <f t="shared" si="0"/>
        <v>0.41321642831270172</v>
      </c>
      <c r="AB19" s="37">
        <f t="shared" si="0"/>
        <v>1.2997372935507561</v>
      </c>
      <c r="AC19" s="37">
        <f t="shared" si="0"/>
        <v>0.75292942265879081</v>
      </c>
      <c r="AD19" s="37">
        <f t="shared" si="0"/>
        <v>0.7488705137945193</v>
      </c>
      <c r="AE19" s="37"/>
      <c r="AF19" s="92">
        <f t="shared" si="8"/>
        <v>4.9600126828836162</v>
      </c>
      <c r="AG19" s="88">
        <f t="shared" si="9"/>
        <v>4.9364995062750019</v>
      </c>
      <c r="AH19" s="88">
        <v>4.9364995062750019</v>
      </c>
      <c r="AK19" s="4" t="s">
        <v>156</v>
      </c>
      <c r="AL19" s="10" t="s">
        <v>20</v>
      </c>
      <c r="AM19" s="7" t="s">
        <v>110</v>
      </c>
      <c r="AN19" s="7" t="s">
        <v>112</v>
      </c>
      <c r="AO19" s="7" t="s">
        <v>115</v>
      </c>
      <c r="AP19" s="7" t="s">
        <v>116</v>
      </c>
      <c r="AQ19" s="7" t="s">
        <v>118</v>
      </c>
      <c r="AR19" s="7" t="s">
        <v>120</v>
      </c>
      <c r="AV19" s="4" t="s">
        <v>156</v>
      </c>
      <c r="AW19" s="10" t="s">
        <v>20</v>
      </c>
      <c r="AX19" s="35">
        <v>2.3279999999999998</v>
      </c>
      <c r="AY19" s="35">
        <v>1.5920000000000001</v>
      </c>
      <c r="AZ19" s="35">
        <v>2.0289999999999999</v>
      </c>
      <c r="BA19" s="35">
        <v>1.863</v>
      </c>
      <c r="BB19" s="35">
        <v>1.8620000000000001</v>
      </c>
      <c r="BC19" s="35">
        <v>1.88</v>
      </c>
      <c r="BD19" s="35"/>
      <c r="BE19" s="35"/>
      <c r="BF19" s="35"/>
      <c r="BG19" s="4" t="s">
        <v>156</v>
      </c>
      <c r="BH19" s="10" t="s">
        <v>20</v>
      </c>
      <c r="BI19" s="12">
        <f t="shared" si="12"/>
        <v>0.24197547064862401</v>
      </c>
      <c r="BJ19" s="12">
        <f t="shared" si="13"/>
        <v>1.7687450260358883</v>
      </c>
      <c r="BK19" s="12">
        <f t="shared" si="14"/>
        <v>0.54291049287080995</v>
      </c>
      <c r="BL19" s="12">
        <f t="shared" si="15"/>
        <v>0.85030330633695039</v>
      </c>
      <c r="BM19" s="12">
        <f t="shared" si="16"/>
        <v>0.85260453174437367</v>
      </c>
      <c r="BN19" s="12">
        <f t="shared" si="17"/>
        <v>0.81211923529191632</v>
      </c>
      <c r="BO19" s="12"/>
      <c r="BP19" s="67">
        <f t="shared" si="18"/>
        <v>5.0686580629285629</v>
      </c>
      <c r="BQ19" s="66">
        <f t="shared" si="19"/>
        <v>5.10359610078413</v>
      </c>
      <c r="BR19" s="66">
        <v>5</v>
      </c>
      <c r="BS19" s="66"/>
      <c r="BT19" s="66"/>
      <c r="BU19" s="40" t="s">
        <v>156</v>
      </c>
      <c r="BV19" s="108" t="s">
        <v>20</v>
      </c>
      <c r="BW19" s="106" t="str">
        <f>"O2="&amp;TEXT(BI19," 0.##0")</f>
        <v>O2= 0.242</v>
      </c>
      <c r="BX19" s="106" t="str">
        <f>"O10="&amp;TEXT(BJ19," 0.##0")</f>
        <v>O10= 1.769</v>
      </c>
      <c r="BY19" s="106" t="str">
        <f>"O1="&amp;TEXT(BK19," 0.##0")</f>
        <v>O1= 0.543</v>
      </c>
      <c r="BZ19" s="106" t="str">
        <f>"O11="&amp;TEXT(BL19," 0.##0")</f>
        <v>O11= 0.850</v>
      </c>
      <c r="CA19" s="106" t="str">
        <f>"O6="&amp;TEXT(BM19," 0.##0")</f>
        <v>O6= 0.853</v>
      </c>
      <c r="CB19" s="106" t="str">
        <f>"O8="&amp;TEXT(BN19," 0.##0")</f>
        <v>O8= 0.812</v>
      </c>
      <c r="CC19" s="66"/>
      <c r="CD19" s="66"/>
      <c r="CF19" s="3"/>
      <c r="CG19" s="3"/>
      <c r="CI19" s="10" t="s">
        <v>156</v>
      </c>
      <c r="CJ19" s="52" t="str">
        <f>"V2 ="&amp;TEXT(BK19," 0.##0")</f>
        <v>V2 = 0.543</v>
      </c>
      <c r="CK19" s="52" t="str">
        <f>"V2' ="&amp;TEXT(BK20," 0.##0")</f>
        <v>V2' = 0.543</v>
      </c>
      <c r="CL19" s="52" t="str">
        <f>"V1' ="&amp;TEXT(BJ18," 0.##0")</f>
        <v>V1' = 0.436</v>
      </c>
      <c r="CM19" s="52" t="str">
        <f>"V1' ="&amp;TEXT(BK18," 0.##0")</f>
        <v>V1' = 0.444</v>
      </c>
      <c r="CN19" s="52" t="str">
        <f>"V3 ="&amp;TEXT(BK21," 0.##0")</f>
        <v>V3 = 0.510</v>
      </c>
      <c r="CO19" s="52" t="str">
        <f>"V3' ="&amp;TEXT(BK22," 0.##0")</f>
        <v>V3' = 0.510</v>
      </c>
      <c r="CP19" s="52" t="str">
        <f>"V4 ="&amp;TEXT(BK23," 0.##0")</f>
        <v>V4 = 0.546</v>
      </c>
      <c r="CQ19" s="52" t="str">
        <f>"V4' ="&amp;TEXT(BK24," 0.##0")</f>
        <v>V4' = 0.546</v>
      </c>
      <c r="CR19" s="52" t="str">
        <f>"V4 ="&amp;TEXT(BI23," 0.##0")</f>
        <v>V4 = 0.589</v>
      </c>
      <c r="CS19" s="52" t="str">
        <f>"V4' ="&amp;TEXT(BI24," 0.##0")</f>
        <v>V4' = 0.589</v>
      </c>
      <c r="CT19" s="52" t="str">
        <f>"V4 ="&amp;TEXT(BJ23," 0.##0")</f>
        <v>V4 = 0.922</v>
      </c>
      <c r="CU19" s="52" t="str">
        <f>"V4' ="&amp;TEXT(BJ24," 0.##0")</f>
        <v>V4' = 0.922</v>
      </c>
      <c r="CV19" s="52" t="str">
        <f>"V4 ="&amp;TEXT(BL23," 0.##0")</f>
        <v>V4 = 0.958</v>
      </c>
      <c r="CW19" s="52" t="str">
        <f>"V4' ="&amp;TEXT(BL24," 0.##0")</f>
        <v>V4' = 0.958</v>
      </c>
      <c r="CX19" s="52" t="str">
        <f>"V5' ="&amp;TEXT(BK26," 0.##0")</f>
        <v>V5' = 0.953</v>
      </c>
      <c r="CY19" s="52" t="str">
        <f>"V5 ="&amp;TEXT(BK25," 0.##0")</f>
        <v>V5 = 0.953</v>
      </c>
      <c r="CZ19" s="52" t="str">
        <f>"V5' ="&amp;TEXT(BI26," 0.##0")</f>
        <v>V5' = 0.950</v>
      </c>
      <c r="DA19" s="52" t="str">
        <f>"V5 ="&amp;TEXT(BI25," 0.##0")</f>
        <v>V5 = 0.950</v>
      </c>
      <c r="DB19" s="7"/>
      <c r="DC19" s="7"/>
      <c r="DD19" s="52" t="str">
        <f>"V3 ="&amp;TEXT(BL21," 0.##0")</f>
        <v>V3 = 0.992</v>
      </c>
      <c r="DE19" s="52" t="str">
        <f>"V3' ="&amp;TEXT(BL22," 0.##0")</f>
        <v>V3' = 0.992</v>
      </c>
      <c r="DF19" s="7"/>
      <c r="DG19" s="7"/>
      <c r="DH19" s="7"/>
      <c r="DI19" s="7"/>
      <c r="DJ19" s="7"/>
      <c r="DK19" s="7"/>
      <c r="DL19" s="10" t="s">
        <v>156</v>
      </c>
      <c r="DM19" s="28"/>
      <c r="DN19" s="6"/>
    </row>
    <row r="20" spans="2:118" x14ac:dyDescent="0.35">
      <c r="B20" s="25"/>
      <c r="C20" s="14" t="s">
        <v>769</v>
      </c>
      <c r="D20" s="32" t="s">
        <v>7</v>
      </c>
      <c r="E20" s="14" t="s">
        <v>775</v>
      </c>
      <c r="F20" s="14" t="s">
        <v>776</v>
      </c>
      <c r="G20" s="14" t="s">
        <v>613</v>
      </c>
      <c r="H20" s="14" t="s">
        <v>777</v>
      </c>
      <c r="I20" s="14" t="s">
        <v>778</v>
      </c>
      <c r="J20" s="14" t="s">
        <v>779</v>
      </c>
      <c r="K20" s="25"/>
      <c r="L20" s="25"/>
      <c r="M20" s="25"/>
      <c r="N20" s="14" t="s">
        <v>769</v>
      </c>
      <c r="O20" s="32" t="s">
        <v>7</v>
      </c>
      <c r="P20" s="38">
        <v>1.6839999999999999</v>
      </c>
      <c r="Q20" s="38">
        <v>2.1749999999999998</v>
      </c>
      <c r="R20" s="38">
        <v>2.13</v>
      </c>
      <c r="S20" s="38">
        <v>1.706</v>
      </c>
      <c r="T20" s="38">
        <v>1.9079999999999999</v>
      </c>
      <c r="U20" s="38">
        <v>1.91</v>
      </c>
      <c r="V20" s="25"/>
      <c r="W20" s="14" t="s">
        <v>769</v>
      </c>
      <c r="X20" s="32" t="s">
        <v>7</v>
      </c>
      <c r="Y20" s="37">
        <f t="shared" si="7"/>
        <v>1.379362756160101</v>
      </c>
      <c r="Z20" s="37">
        <f t="shared" si="0"/>
        <v>0.36589626840674799</v>
      </c>
      <c r="AA20" s="37">
        <f t="shared" si="0"/>
        <v>0.41321642831270172</v>
      </c>
      <c r="AB20" s="37">
        <f t="shared" si="0"/>
        <v>1.2997372935507561</v>
      </c>
      <c r="AC20" s="37">
        <f t="shared" si="0"/>
        <v>0.75292942265879081</v>
      </c>
      <c r="AD20" s="37">
        <f t="shared" si="0"/>
        <v>0.7488705137945193</v>
      </c>
      <c r="AE20" s="37"/>
      <c r="AF20" s="92">
        <f t="shared" si="8"/>
        <v>4.9600126828836162</v>
      </c>
      <c r="AG20" s="88">
        <f t="shared" si="9"/>
        <v>4.9364995062750019</v>
      </c>
      <c r="AH20" s="88">
        <v>4.9364995062750019</v>
      </c>
      <c r="AK20" s="4" t="s">
        <v>156</v>
      </c>
      <c r="AL20" s="10" t="s">
        <v>27</v>
      </c>
      <c r="AM20" s="7" t="s">
        <v>111</v>
      </c>
      <c r="AN20" s="7" t="s">
        <v>113</v>
      </c>
      <c r="AO20" s="7" t="s">
        <v>114</v>
      </c>
      <c r="AP20" s="7" t="s">
        <v>117</v>
      </c>
      <c r="AQ20" s="7" t="s">
        <v>119</v>
      </c>
      <c r="AR20" s="7" t="s">
        <v>121</v>
      </c>
      <c r="AV20" s="4" t="s">
        <v>156</v>
      </c>
      <c r="AW20" s="10" t="s">
        <v>27</v>
      </c>
      <c r="AX20" s="35">
        <v>2.3279999999999998</v>
      </c>
      <c r="AY20" s="35">
        <v>1.5920000000000001</v>
      </c>
      <c r="AZ20" s="35">
        <v>2.0289999999999999</v>
      </c>
      <c r="BA20" s="35">
        <v>1.863</v>
      </c>
      <c r="BB20" s="35">
        <v>1.8620000000000001</v>
      </c>
      <c r="BC20" s="35">
        <v>1.88</v>
      </c>
      <c r="BD20" s="35"/>
      <c r="BE20" s="35"/>
      <c r="BF20" s="35"/>
      <c r="BG20" s="4" t="s">
        <v>156</v>
      </c>
      <c r="BH20" s="10" t="s">
        <v>27</v>
      </c>
      <c r="BI20" s="12">
        <f t="shared" si="12"/>
        <v>0.24197547064862401</v>
      </c>
      <c r="BJ20" s="12">
        <f t="shared" si="13"/>
        <v>1.7687450260358883</v>
      </c>
      <c r="BK20" s="12">
        <f t="shared" si="14"/>
        <v>0.54291049287080995</v>
      </c>
      <c r="BL20" s="12">
        <f t="shared" si="15"/>
        <v>0.85030330633695039</v>
      </c>
      <c r="BM20" s="12">
        <f t="shared" si="16"/>
        <v>0.85260453174437367</v>
      </c>
      <c r="BN20" s="12">
        <f t="shared" si="17"/>
        <v>0.81211923529191632</v>
      </c>
      <c r="BO20" s="12"/>
      <c r="BP20" s="67">
        <f t="shared" si="18"/>
        <v>5.0686580629285629</v>
      </c>
      <c r="BQ20" s="66">
        <f t="shared" si="19"/>
        <v>5.10359610078413</v>
      </c>
      <c r="BR20" s="66">
        <v>5</v>
      </c>
      <c r="BS20" s="66"/>
      <c r="BT20" s="66"/>
      <c r="BU20" s="40" t="s">
        <v>156</v>
      </c>
      <c r="BV20" s="108" t="s">
        <v>27</v>
      </c>
      <c r="BW20" s="106" t="str">
        <f>"O2'="&amp;TEXT(BI20," 0.##0")</f>
        <v>O2'= 0.242</v>
      </c>
      <c r="BX20" s="106" t="str">
        <f>"O10'="&amp;TEXT(BJ20," 0.##0")</f>
        <v>O10'= 1.769</v>
      </c>
      <c r="BY20" s="106" t="str">
        <f>"O1'="&amp;TEXT(BK20," 0.##0")</f>
        <v>O1'= 0.543</v>
      </c>
      <c r="BZ20" s="106" t="str">
        <f>"O11'="&amp;TEXT(BL20," 0.##0")</f>
        <v>O11'= 0.850</v>
      </c>
      <c r="CA20" s="106" t="str">
        <f>"O6'="&amp;TEXT(BM20," 0.##0")</f>
        <v>O6'= 0.853</v>
      </c>
      <c r="CB20" s="106" t="str">
        <f>"O8'="&amp;TEXT(BN20," 0.##0")</f>
        <v>O8'= 0.812</v>
      </c>
      <c r="CC20" s="66"/>
      <c r="CD20" s="66"/>
      <c r="CF20" s="3"/>
      <c r="CG20" s="3"/>
      <c r="CI20" s="10" t="s">
        <v>156</v>
      </c>
      <c r="CJ20" s="7"/>
      <c r="CK20" s="7"/>
      <c r="CL20" s="52" t="str">
        <f>"V2 ="&amp;TEXT(BI19," 0.##0")</f>
        <v>V2 = 0.242</v>
      </c>
      <c r="CM20" s="52" t="str">
        <f>"V2' ="&amp;TEXT(BI20," 0.##0")</f>
        <v>V2' = 0.242</v>
      </c>
      <c r="CN20" s="7"/>
      <c r="CO20" s="7"/>
      <c r="CP20" s="52" t="str">
        <f>"V5 ="&amp;TEXT(BL25," 0.##0")</f>
        <v>V5 = 0.605</v>
      </c>
      <c r="CQ20" s="52" t="str">
        <f>"V5' ="&amp;TEXT(BL26," 0.##0")</f>
        <v>V5' = 0.605</v>
      </c>
      <c r="CR20" s="52" t="str">
        <f>"V5 ="&amp;TEXT(BJ25," 0.##0")</f>
        <v>V5 = 0.587</v>
      </c>
      <c r="CS20" s="52" t="str">
        <f>"V5' ="&amp;TEXT(BJ26," 0.##0")</f>
        <v>V5' = 0.587</v>
      </c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10" t="s">
        <v>156</v>
      </c>
      <c r="DM20" s="28"/>
      <c r="DN20" s="6"/>
    </row>
    <row r="21" spans="2:118" x14ac:dyDescent="0.35">
      <c r="C21" s="4" t="s">
        <v>564</v>
      </c>
      <c r="D21" s="8" t="s">
        <v>0</v>
      </c>
      <c r="E21" s="4" t="s">
        <v>565</v>
      </c>
      <c r="F21" s="4" t="s">
        <v>100</v>
      </c>
      <c r="G21" s="4" t="s">
        <v>162</v>
      </c>
      <c r="H21" s="4" t="s">
        <v>567</v>
      </c>
      <c r="I21" s="4" t="s">
        <v>482</v>
      </c>
      <c r="J21" s="4" t="s">
        <v>570</v>
      </c>
      <c r="N21" s="4" t="s">
        <v>564</v>
      </c>
      <c r="O21" s="8" t="s">
        <v>0</v>
      </c>
      <c r="P21" s="34">
        <v>1.6910000000000001</v>
      </c>
      <c r="Q21" s="34">
        <v>2.11</v>
      </c>
      <c r="R21" s="34">
        <v>2.1480000000000001</v>
      </c>
      <c r="S21" s="34">
        <v>1.6879999999999999</v>
      </c>
      <c r="T21" s="34">
        <v>1.931</v>
      </c>
      <c r="U21" s="34">
        <v>1.917</v>
      </c>
      <c r="W21" s="4" t="s">
        <v>564</v>
      </c>
      <c r="X21" s="8" t="s">
        <v>0</v>
      </c>
      <c r="Y21" s="12">
        <f t="shared" si="7"/>
        <v>1.3535120091586359</v>
      </c>
      <c r="Z21" s="12">
        <f t="shared" si="0"/>
        <v>0.43616715340726803</v>
      </c>
      <c r="AA21" s="12">
        <f t="shared" si="0"/>
        <v>0.393595151417728</v>
      </c>
      <c r="AB21" s="12">
        <f t="shared" si="0"/>
        <v>1.3645310422430936</v>
      </c>
      <c r="AC21" s="12">
        <f t="shared" si="0"/>
        <v>0.7075507320583615</v>
      </c>
      <c r="AD21" s="12">
        <f t="shared" si="0"/>
        <v>0.73483587199887523</v>
      </c>
      <c r="AE21" s="12"/>
      <c r="AF21" s="68">
        <f t="shared" si="8"/>
        <v>4.9901919602839628</v>
      </c>
      <c r="AG21" s="43">
        <f t="shared" si="9"/>
        <v>4.9829152349167352</v>
      </c>
      <c r="AH21" s="43">
        <v>4.9829152349167352</v>
      </c>
      <c r="AK21" s="4" t="s">
        <v>156</v>
      </c>
      <c r="AL21" s="8" t="s">
        <v>34</v>
      </c>
      <c r="AM21" s="4" t="s">
        <v>122</v>
      </c>
      <c r="AN21" s="4" t="s">
        <v>124</v>
      </c>
      <c r="AO21" s="4" t="s">
        <v>126</v>
      </c>
      <c r="AP21" s="4" t="s">
        <v>127</v>
      </c>
      <c r="AQ21" s="4" t="s">
        <v>129</v>
      </c>
      <c r="AR21" s="4" t="s">
        <v>131</v>
      </c>
      <c r="AV21" s="4" t="s">
        <v>156</v>
      </c>
      <c r="AW21" s="8" t="s">
        <v>34</v>
      </c>
      <c r="AX21" s="34">
        <v>2.3519999999999999</v>
      </c>
      <c r="AY21" s="34">
        <v>1.6</v>
      </c>
      <c r="AZ21" s="34">
        <v>2.052</v>
      </c>
      <c r="BA21" s="34">
        <v>1.806</v>
      </c>
      <c r="BB21" s="34">
        <v>1.885</v>
      </c>
      <c r="BC21" s="34">
        <v>1.875</v>
      </c>
      <c r="BD21" s="34"/>
      <c r="BE21" s="34"/>
      <c r="BF21" s="34"/>
      <c r="BG21" s="4" t="s">
        <v>156</v>
      </c>
      <c r="BH21" s="8" t="s">
        <v>34</v>
      </c>
      <c r="BI21" s="12">
        <f t="shared" si="12"/>
        <v>0.2267779840832238</v>
      </c>
      <c r="BJ21" s="12">
        <f t="shared" si="13"/>
        <v>1.7309123659372385</v>
      </c>
      <c r="BK21" s="12">
        <f t="shared" si="14"/>
        <v>0.51018954116100301</v>
      </c>
      <c r="BL21" s="12">
        <f t="shared" si="15"/>
        <v>0.99192467394047412</v>
      </c>
      <c r="BM21" s="12">
        <f t="shared" si="16"/>
        <v>0.80121847073227159</v>
      </c>
      <c r="BN21" s="12">
        <f t="shared" si="17"/>
        <v>0.82316830730118307</v>
      </c>
      <c r="BO21" s="12"/>
      <c r="BP21" s="67">
        <f t="shared" si="18"/>
        <v>5.0841913431553944</v>
      </c>
      <c r="BQ21" s="66">
        <f t="shared" si="19"/>
        <v>5.1274862857729966</v>
      </c>
      <c r="BR21" s="66">
        <v>5</v>
      </c>
      <c r="BS21" s="66"/>
      <c r="BT21" s="66"/>
      <c r="BU21" s="40" t="s">
        <v>156</v>
      </c>
      <c r="BV21" s="108" t="s">
        <v>34</v>
      </c>
      <c r="BW21" s="106" t="str">
        <f>"O2="&amp;TEXT(BI21," 0.##0")</f>
        <v>O2= 0.227</v>
      </c>
      <c r="BX21" s="106" t="str">
        <f>"O12="&amp;TEXT(BJ21," 0.##0")</f>
        <v>O12= 1.731</v>
      </c>
      <c r="BY21" s="106" t="str">
        <f>"O3="&amp;TEXT(BK21," 0.##0")</f>
        <v>O3= 0.510</v>
      </c>
      <c r="BZ21" s="106" t="str">
        <f>"O11="&amp;TEXT(BL21," 0.##0")</f>
        <v>O11= 0.992</v>
      </c>
      <c r="CA21" s="106" t="str">
        <f>"O7="&amp;TEXT(BM21," 0.##0")</f>
        <v>O7= 0.801</v>
      </c>
      <c r="CB21" s="106" t="str">
        <f>"O9="&amp;TEXT(BN21," 0.##0")</f>
        <v>O9= 0.823</v>
      </c>
      <c r="CC21" s="66"/>
      <c r="CD21" s="66"/>
      <c r="CF21" s="3"/>
      <c r="CG21" s="3"/>
      <c r="CI21" s="10" t="s">
        <v>156</v>
      </c>
      <c r="CJ21" s="7"/>
      <c r="CK21" s="7"/>
      <c r="CL21" s="52" t="str">
        <f>"V3 ="&amp;TEXT(BI21," 0.##0")</f>
        <v>V3 = 0.227</v>
      </c>
      <c r="CM21" s="52" t="str">
        <f>"V3' ="&amp;TEXT(BI22," 0.##0")</f>
        <v>V3' = 0.227</v>
      </c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10" t="s">
        <v>156</v>
      </c>
      <c r="DM21" s="28"/>
      <c r="DN21" s="6"/>
    </row>
    <row r="22" spans="2:118" x14ac:dyDescent="0.35">
      <c r="C22" s="4" t="s">
        <v>564</v>
      </c>
      <c r="D22" s="8" t="s">
        <v>7</v>
      </c>
      <c r="E22" s="4" t="s">
        <v>566</v>
      </c>
      <c r="F22" s="4" t="s">
        <v>103</v>
      </c>
      <c r="G22" s="4" t="s">
        <v>163</v>
      </c>
      <c r="H22" s="4" t="s">
        <v>568</v>
      </c>
      <c r="I22" s="4" t="s">
        <v>569</v>
      </c>
      <c r="J22" s="4" t="s">
        <v>571</v>
      </c>
      <c r="N22" s="4" t="s">
        <v>564</v>
      </c>
      <c r="O22" s="8" t="s">
        <v>7</v>
      </c>
      <c r="P22" s="34">
        <v>1.6910000000000001</v>
      </c>
      <c r="Q22" s="34">
        <v>2.11</v>
      </c>
      <c r="R22" s="34">
        <v>2.1480000000000001</v>
      </c>
      <c r="S22" s="34">
        <v>1.6879999999999999</v>
      </c>
      <c r="T22" s="34">
        <v>1.931</v>
      </c>
      <c r="U22" s="34">
        <v>1.917</v>
      </c>
      <c r="W22" s="4" t="s">
        <v>564</v>
      </c>
      <c r="X22" s="8" t="s">
        <v>7</v>
      </c>
      <c r="Y22" s="12">
        <f t="shared" si="7"/>
        <v>1.3535120091586359</v>
      </c>
      <c r="Z22" s="12">
        <f t="shared" si="0"/>
        <v>0.43616715340726803</v>
      </c>
      <c r="AA22" s="12">
        <f t="shared" si="0"/>
        <v>0.393595151417728</v>
      </c>
      <c r="AB22" s="12">
        <f t="shared" si="0"/>
        <v>1.3645310422430936</v>
      </c>
      <c r="AC22" s="12">
        <f t="shared" si="0"/>
        <v>0.7075507320583615</v>
      </c>
      <c r="AD22" s="12">
        <f t="shared" si="0"/>
        <v>0.73483587199887523</v>
      </c>
      <c r="AE22" s="12"/>
      <c r="AF22" s="68">
        <f t="shared" si="8"/>
        <v>4.9901919602839628</v>
      </c>
      <c r="AG22" s="43">
        <f t="shared" si="9"/>
        <v>4.9829152349167352</v>
      </c>
      <c r="AH22" s="43">
        <v>4.9829152349167352</v>
      </c>
      <c r="AK22" s="4" t="s">
        <v>156</v>
      </c>
      <c r="AL22" s="8" t="s">
        <v>33</v>
      </c>
      <c r="AM22" s="4" t="s">
        <v>123</v>
      </c>
      <c r="AN22" s="4" t="s">
        <v>125</v>
      </c>
      <c r="AO22" s="4" t="s">
        <v>154</v>
      </c>
      <c r="AP22" s="4" t="s">
        <v>128</v>
      </c>
      <c r="AQ22" s="4" t="s">
        <v>130</v>
      </c>
      <c r="AR22" s="4" t="s">
        <v>132</v>
      </c>
      <c r="AV22" s="4" t="s">
        <v>156</v>
      </c>
      <c r="AW22" s="8" t="s">
        <v>33</v>
      </c>
      <c r="AX22" s="34">
        <v>2.3519999999999999</v>
      </c>
      <c r="AY22" s="34">
        <v>1.6</v>
      </c>
      <c r="AZ22" s="34">
        <v>2.052</v>
      </c>
      <c r="BA22" s="34">
        <v>1.806</v>
      </c>
      <c r="BB22" s="34">
        <v>1.885</v>
      </c>
      <c r="BC22" s="34">
        <v>1.875</v>
      </c>
      <c r="BD22" s="34"/>
      <c r="BE22" s="34"/>
      <c r="BF22" s="34"/>
      <c r="BG22" s="4" t="s">
        <v>156</v>
      </c>
      <c r="BH22" s="8" t="s">
        <v>33</v>
      </c>
      <c r="BI22" s="12">
        <f t="shared" si="12"/>
        <v>0.2267779840832238</v>
      </c>
      <c r="BJ22" s="12">
        <f t="shared" si="13"/>
        <v>1.7309123659372385</v>
      </c>
      <c r="BK22" s="12">
        <f t="shared" si="14"/>
        <v>0.51018954116100301</v>
      </c>
      <c r="BL22" s="12">
        <f t="shared" si="15"/>
        <v>0.99192467394047412</v>
      </c>
      <c r="BM22" s="12">
        <f t="shared" si="16"/>
        <v>0.80121847073227159</v>
      </c>
      <c r="BN22" s="12">
        <f t="shared" si="17"/>
        <v>0.82316830730118307</v>
      </c>
      <c r="BO22" s="12"/>
      <c r="BP22" s="67">
        <f t="shared" si="18"/>
        <v>5.0841913431553944</v>
      </c>
      <c r="BQ22" s="66">
        <f t="shared" si="19"/>
        <v>5.1274862857729966</v>
      </c>
      <c r="BR22" s="66">
        <v>5</v>
      </c>
      <c r="BS22" s="66"/>
      <c r="BT22" s="66"/>
      <c r="BU22" s="40" t="s">
        <v>156</v>
      </c>
      <c r="BV22" s="108" t="s">
        <v>33</v>
      </c>
      <c r="BW22" s="106" t="str">
        <f>"O2'="&amp;TEXT(BI22," 0.##0")</f>
        <v>O2'= 0.227</v>
      </c>
      <c r="BX22" s="106" t="str">
        <f>"O12'="&amp;TEXT(BJ22," 0.##0")</f>
        <v>O12'= 1.731</v>
      </c>
      <c r="BY22" s="106" t="str">
        <f>"O3'="&amp;TEXT(BK22," 0.##0")</f>
        <v>O3'= 0.510</v>
      </c>
      <c r="BZ22" s="106" t="str">
        <f>"O11'="&amp;TEXT(BL22," 0.##0")</f>
        <v>O11'= 0.992</v>
      </c>
      <c r="CA22" s="106" t="str">
        <f>"O7'="&amp;TEXT(BM22," 0.##0")</f>
        <v>O7'= 0.801</v>
      </c>
      <c r="CB22" s="106" t="str">
        <f>"O9'="&amp;TEXT(BN22," 0.##0")</f>
        <v>O9'= 0.823</v>
      </c>
      <c r="CC22" s="66"/>
      <c r="CD22" s="66"/>
      <c r="CF22" s="3"/>
      <c r="CG22" s="3"/>
      <c r="CI22" s="10" t="s">
        <v>156</v>
      </c>
      <c r="CJ22" s="7"/>
      <c r="CK22" s="7"/>
      <c r="CL22" s="52" t="str">
        <f>"V4 ="&amp;TEXT(BN23," 0.##0")</f>
        <v>V4 = 0.315</v>
      </c>
      <c r="CM22" s="52" t="str">
        <f>"V4' ="&amp;TEXT(BN24," 0.##0")</f>
        <v>V4' = 0.315</v>
      </c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10" t="s">
        <v>156</v>
      </c>
      <c r="DM22" s="28"/>
      <c r="DN22" s="6"/>
    </row>
    <row r="23" spans="2:118" x14ac:dyDescent="0.35">
      <c r="C23" s="4" t="s">
        <v>473</v>
      </c>
      <c r="D23" s="8" t="s">
        <v>0</v>
      </c>
      <c r="E23" s="4" t="s">
        <v>474</v>
      </c>
      <c r="F23" s="4" t="s">
        <v>476</v>
      </c>
      <c r="G23" s="4" t="s">
        <v>478</v>
      </c>
      <c r="H23" s="4" t="s">
        <v>480</v>
      </c>
      <c r="I23" s="4" t="s">
        <v>482</v>
      </c>
      <c r="J23" s="4" t="s">
        <v>483</v>
      </c>
      <c r="N23" s="4" t="s">
        <v>473</v>
      </c>
      <c r="O23" s="8" t="s">
        <v>0</v>
      </c>
      <c r="P23" s="34">
        <v>1.6850000000000001</v>
      </c>
      <c r="Q23" s="34">
        <v>2.1309999999999998</v>
      </c>
      <c r="R23" s="34">
        <v>2.0939999999999999</v>
      </c>
      <c r="S23" s="34">
        <v>1.6950000000000001</v>
      </c>
      <c r="T23" s="34">
        <v>1.931</v>
      </c>
      <c r="U23" s="34">
        <v>1.9119999999999999</v>
      </c>
      <c r="W23" s="4" t="s">
        <v>473</v>
      </c>
      <c r="X23" s="8" t="s">
        <v>0</v>
      </c>
      <c r="Y23" s="12">
        <f t="shared" si="7"/>
        <v>1.3756397820233868</v>
      </c>
      <c r="Z23" s="12">
        <f t="shared" si="0"/>
        <v>0.41210113498714029</v>
      </c>
      <c r="AA23" s="12">
        <f t="shared" si="0"/>
        <v>0.45544218969375416</v>
      </c>
      <c r="AB23" s="12">
        <f t="shared" si="0"/>
        <v>1.3389582575705041</v>
      </c>
      <c r="AC23" s="12">
        <f t="shared" si="0"/>
        <v>0.7075507320583615</v>
      </c>
      <c r="AD23" s="12">
        <f t="shared" si="0"/>
        <v>0.74483348578743402</v>
      </c>
      <c r="AE23" s="12"/>
      <c r="AF23" s="68">
        <f t="shared" si="8"/>
        <v>5.0345255821205814</v>
      </c>
      <c r="AG23" s="43">
        <f t="shared" si="9"/>
        <v>5.051100345301454</v>
      </c>
      <c r="AH23" s="43">
        <v>5</v>
      </c>
      <c r="AK23" s="4" t="s">
        <v>156</v>
      </c>
      <c r="AL23" s="8" t="s">
        <v>47</v>
      </c>
      <c r="AM23" s="4" t="s">
        <v>133</v>
      </c>
      <c r="AN23" s="4" t="s">
        <v>135</v>
      </c>
      <c r="AO23" s="4" t="s">
        <v>136</v>
      </c>
      <c r="AP23" s="4" t="s">
        <v>138</v>
      </c>
      <c r="AQ23" s="4" t="s">
        <v>140</v>
      </c>
      <c r="AR23" s="4" t="s">
        <v>142</v>
      </c>
      <c r="AV23" s="4" t="s">
        <v>156</v>
      </c>
      <c r="AW23" s="8" t="s">
        <v>47</v>
      </c>
      <c r="AX23" s="34">
        <v>1.9990000000000001</v>
      </c>
      <c r="AY23" s="34">
        <v>1.833</v>
      </c>
      <c r="AZ23" s="34">
        <v>2.0270000000000001</v>
      </c>
      <c r="BA23" s="34">
        <v>1.819</v>
      </c>
      <c r="BB23" s="34">
        <v>1.6319999999999999</v>
      </c>
      <c r="BC23" s="34">
        <v>2.23</v>
      </c>
      <c r="BD23" s="34"/>
      <c r="BE23" s="34"/>
      <c r="BF23" s="34"/>
      <c r="BG23" s="4" t="s">
        <v>156</v>
      </c>
      <c r="BH23" s="8" t="s">
        <v>47</v>
      </c>
      <c r="BI23" s="12">
        <f t="shared" si="12"/>
        <v>0.5887640736021541</v>
      </c>
      <c r="BJ23" s="12">
        <f t="shared" si="13"/>
        <v>0.92211892201437362</v>
      </c>
      <c r="BK23" s="12">
        <f t="shared" si="14"/>
        <v>0.54585308998396542</v>
      </c>
      <c r="BL23" s="12">
        <f t="shared" si="15"/>
        <v>0.95767841292997702</v>
      </c>
      <c r="BM23" s="12">
        <f t="shared" si="16"/>
        <v>1.587502715226528</v>
      </c>
      <c r="BN23" s="12">
        <f t="shared" si="17"/>
        <v>0.31535570530654911</v>
      </c>
      <c r="BO23" s="12"/>
      <c r="BP23" s="67">
        <f t="shared" si="18"/>
        <v>4.9172729190635476</v>
      </c>
      <c r="BQ23" s="66">
        <f t="shared" si="19"/>
        <v>4.8707657495197365</v>
      </c>
      <c r="BR23" s="66">
        <v>4.87</v>
      </c>
      <c r="BS23" s="66"/>
      <c r="BT23" s="66"/>
      <c r="BU23" s="40" t="s">
        <v>156</v>
      </c>
      <c r="BV23" s="108" t="s">
        <v>47</v>
      </c>
      <c r="BW23" s="106" t="str">
        <f>"O5="&amp;TEXT(BI23," 0.##0")</f>
        <v>O5= 0.589</v>
      </c>
      <c r="BX23" s="106" t="str">
        <f>"O6="&amp;TEXT(BJ23," 0.##0")</f>
        <v>O6= 0.922</v>
      </c>
      <c r="BY23" s="106" t="str">
        <f>"O4="&amp;TEXT(BK23," 0.##0")</f>
        <v>O4= 0.546</v>
      </c>
      <c r="BZ23" s="106" t="str">
        <f>"O7="&amp;TEXT(BL23," 0.##0")</f>
        <v>O7= 0.958</v>
      </c>
      <c r="CA23" s="106" t="str">
        <f>"O13="&amp;TEXT(BM23," 0.##0")</f>
        <v>O13= 1.588</v>
      </c>
      <c r="CB23" s="106" t="str">
        <f>"O2="&amp;TEXT(BN23," 0.##0")</f>
        <v>O2= 0.315</v>
      </c>
      <c r="CC23" s="66"/>
      <c r="CD23" s="66"/>
      <c r="CF23" s="3"/>
      <c r="CG23" s="3"/>
      <c r="CI23" s="47" t="s">
        <v>156</v>
      </c>
      <c r="CJ23" s="16"/>
      <c r="CK23" s="16"/>
      <c r="CL23" s="53" t="str">
        <f>"V5' ="&amp;TEXT(BN26," 0.##0")</f>
        <v>V5' = 0.30</v>
      </c>
      <c r="CM23" s="53" t="str">
        <f>"V5 ="&amp;TEXT(BN25," 0.##0")</f>
        <v>V5 = 0.30</v>
      </c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47" t="s">
        <v>156</v>
      </c>
      <c r="DM23" s="28"/>
      <c r="DN23" s="6"/>
    </row>
    <row r="24" spans="2:118" x14ac:dyDescent="0.35">
      <c r="C24" s="4" t="s">
        <v>473</v>
      </c>
      <c r="D24" s="8" t="s">
        <v>7</v>
      </c>
      <c r="E24" s="4" t="s">
        <v>475</v>
      </c>
      <c r="F24" s="4" t="s">
        <v>477</v>
      </c>
      <c r="G24" s="4" t="s">
        <v>479</v>
      </c>
      <c r="H24" s="4" t="s">
        <v>481</v>
      </c>
      <c r="I24" s="4" t="s">
        <v>228</v>
      </c>
      <c r="J24" s="4" t="s">
        <v>484</v>
      </c>
      <c r="N24" s="4" t="s">
        <v>473</v>
      </c>
      <c r="O24" s="8" t="s">
        <v>7</v>
      </c>
      <c r="P24" s="34">
        <v>1.6850000000000001</v>
      </c>
      <c r="Q24" s="34">
        <v>2.1309999999999998</v>
      </c>
      <c r="R24" s="34">
        <v>2.0939999999999999</v>
      </c>
      <c r="S24" s="34">
        <v>1.6950000000000001</v>
      </c>
      <c r="T24" s="34">
        <v>1.9119999999999999</v>
      </c>
      <c r="U24" s="34">
        <v>1.931</v>
      </c>
      <c r="W24" s="4" t="s">
        <v>473</v>
      </c>
      <c r="X24" s="8" t="s">
        <v>7</v>
      </c>
      <c r="Y24" s="12">
        <f t="shared" si="7"/>
        <v>1.3756397820233868</v>
      </c>
      <c r="Z24" s="12">
        <f t="shared" si="0"/>
        <v>0.41210113498714029</v>
      </c>
      <c r="AA24" s="12">
        <f t="shared" si="0"/>
        <v>0.45544218969375416</v>
      </c>
      <c r="AB24" s="12">
        <f t="shared" si="0"/>
        <v>1.3389582575705041</v>
      </c>
      <c r="AC24" s="12">
        <f t="shared" si="0"/>
        <v>0.74483348578743402</v>
      </c>
      <c r="AD24" s="12">
        <f t="shared" si="0"/>
        <v>0.7075507320583615</v>
      </c>
      <c r="AE24" s="12"/>
      <c r="AF24" s="68">
        <f t="shared" si="8"/>
        <v>5.0345255821205814</v>
      </c>
      <c r="AG24" s="43">
        <f t="shared" si="9"/>
        <v>5.051100345301454</v>
      </c>
      <c r="AH24" s="43">
        <v>5</v>
      </c>
      <c r="AK24" s="4" t="s">
        <v>156</v>
      </c>
      <c r="AL24" s="8" t="s">
        <v>48</v>
      </c>
      <c r="AM24" s="4" t="s">
        <v>134</v>
      </c>
      <c r="AN24" s="4" t="s">
        <v>155</v>
      </c>
      <c r="AO24" s="4" t="s">
        <v>137</v>
      </c>
      <c r="AP24" s="4" t="s">
        <v>139</v>
      </c>
      <c r="AQ24" s="4" t="s">
        <v>141</v>
      </c>
      <c r="AR24" s="4" t="s">
        <v>143</v>
      </c>
      <c r="AV24" s="4" t="s">
        <v>156</v>
      </c>
      <c r="AW24" s="8" t="s">
        <v>48</v>
      </c>
      <c r="AX24" s="34">
        <v>1.9990000000000001</v>
      </c>
      <c r="AY24" s="34">
        <v>1.833</v>
      </c>
      <c r="AZ24" s="34">
        <v>2.0270000000000001</v>
      </c>
      <c r="BA24" s="34">
        <v>1.819</v>
      </c>
      <c r="BB24" s="34">
        <v>1.6319999999999999</v>
      </c>
      <c r="BC24" s="34">
        <v>2.23</v>
      </c>
      <c r="BD24" s="34"/>
      <c r="BE24" s="34"/>
      <c r="BF24" s="34"/>
      <c r="BG24" s="4" t="s">
        <v>156</v>
      </c>
      <c r="BH24" s="8" t="s">
        <v>48</v>
      </c>
      <c r="BI24" s="12">
        <f t="shared" si="12"/>
        <v>0.5887640736021541</v>
      </c>
      <c r="BJ24" s="12">
        <f t="shared" si="13"/>
        <v>0.92211892201437362</v>
      </c>
      <c r="BK24" s="12">
        <f t="shared" si="14"/>
        <v>0.54585308998396542</v>
      </c>
      <c r="BL24" s="12">
        <f t="shared" si="15"/>
        <v>0.95767841292997702</v>
      </c>
      <c r="BM24" s="12">
        <f t="shared" si="16"/>
        <v>1.587502715226528</v>
      </c>
      <c r="BN24" s="12">
        <f t="shared" si="17"/>
        <v>0.31535570530654911</v>
      </c>
      <c r="BO24" s="12"/>
      <c r="BP24" s="67">
        <f t="shared" si="18"/>
        <v>4.9172729190635476</v>
      </c>
      <c r="BQ24" s="66">
        <f t="shared" si="19"/>
        <v>4.8707657495197365</v>
      </c>
      <c r="BR24" s="66">
        <v>4.87</v>
      </c>
      <c r="BS24" s="66"/>
      <c r="BT24" s="66"/>
      <c r="BU24" s="40" t="s">
        <v>156</v>
      </c>
      <c r="BV24" s="108" t="s">
        <v>48</v>
      </c>
      <c r="BW24" s="106" t="str">
        <f>"O5'="&amp;TEXT(BI24," 0.##0")</f>
        <v>O5'= 0.589</v>
      </c>
      <c r="BX24" s="106" t="str">
        <f>"O6'="&amp;TEXT(BJ24," 0.##0")</f>
        <v>O6'= 0.922</v>
      </c>
      <c r="BY24" s="106" t="str">
        <f>"O4'="&amp;TEXT(BK24," 0.##0")</f>
        <v>O4'= 0.546</v>
      </c>
      <c r="BZ24" s="106" t="str">
        <f>"O7'="&amp;TEXT(BL24," 0.##0")</f>
        <v>O7'= 0.958</v>
      </c>
      <c r="CA24" s="106" t="str">
        <f>"O13'="&amp;TEXT(BM24," 0.##0")</f>
        <v>O13'= 1.588</v>
      </c>
      <c r="CB24" s="106" t="str">
        <f>"O2'="&amp;TEXT(BN24," 0.##0")</f>
        <v>O2'= 0.315</v>
      </c>
      <c r="CC24" s="66"/>
      <c r="CD24" s="66"/>
      <c r="CF24" s="3"/>
      <c r="CG24" s="2" t="s">
        <v>935</v>
      </c>
      <c r="CI24" s="20"/>
      <c r="CJ24" s="19">
        <f>2-(SUM(BI17+BK19))</f>
        <v>0.10723069955318687</v>
      </c>
      <c r="CK24" s="19">
        <f>2-SUM(BI18,BK20)</f>
        <v>0.10723069955318687</v>
      </c>
      <c r="CL24" s="19">
        <f>2-(SUM(BK17,BJ18,BI19,BI21,BN23,BN26))</f>
        <v>3.5655642491199124E-2</v>
      </c>
      <c r="CM24" s="19">
        <f>2-(SUM(BJ17,BK18,BI20,BI22,BN24,BN25))</f>
        <v>3.5655642491199124E-2</v>
      </c>
      <c r="CN24" s="19">
        <f>2-(SUM(BL18,BK21))</f>
        <v>0.14359499265841613</v>
      </c>
      <c r="CO24" s="19">
        <f>2-SUM(BK22,BL17)</f>
        <v>0.14359499265841613</v>
      </c>
      <c r="CP24" s="19">
        <f>2-SUM(BM17,BK23,BL25)</f>
        <v>0.13013524571524338</v>
      </c>
      <c r="CQ24" s="19">
        <f>2-SUM(BL26,BK24,BM18)</f>
        <v>0.13013524571524338</v>
      </c>
      <c r="CR24" s="19">
        <f>2-(SUM(BN18,BI23,BJ25))</f>
        <v>0.12789149229907437</v>
      </c>
      <c r="CS24" s="19">
        <f>2-SUM(BN17,BI24,BJ26)</f>
        <v>0.12789149229907437</v>
      </c>
      <c r="CT24" s="19">
        <f>2-SUM(BM19,BJ23)</f>
        <v>0.22527654624125271</v>
      </c>
      <c r="CU24" s="19">
        <f>2-SUM(BM20,BJ24)</f>
        <v>0.22527654624125271</v>
      </c>
      <c r="CV24" s="19">
        <f>2-SUM(BM21,BL23)</f>
        <v>0.24110311633775128</v>
      </c>
      <c r="CW24" s="19">
        <f>2-SUM(BL24,BM22)</f>
        <v>0.24110311633775128</v>
      </c>
      <c r="CX24" s="19">
        <f>2-SUM(BK26,BN19)</f>
        <v>0.23536502610372478</v>
      </c>
      <c r="CY24" s="19">
        <f>2-SUM(BN20,BK25)</f>
        <v>0.23536502610372478</v>
      </c>
      <c r="CZ24" s="19">
        <f>2-SUM(BN21,BI26)</f>
        <v>0.22688684521341873</v>
      </c>
      <c r="DA24" s="19">
        <f>2-SUM(BI25,BN22)</f>
        <v>0.22688684521341873</v>
      </c>
      <c r="DB24" s="19">
        <f>2-BJ19</f>
        <v>0.23125497396411165</v>
      </c>
      <c r="DC24" s="19">
        <f>2-BJ20</f>
        <v>0.23125497396411165</v>
      </c>
      <c r="DD24" s="19">
        <f>2-SUM(BL19,BL21)</f>
        <v>0.1577720197225756</v>
      </c>
      <c r="DE24" s="19">
        <f>2-SUM(BL20,BL22)</f>
        <v>0.1577720197225756</v>
      </c>
      <c r="DF24" s="19">
        <f>2-BJ21</f>
        <v>0.26908763406276148</v>
      </c>
      <c r="DG24" s="19">
        <f>2-BJ22</f>
        <v>0.26908763406276148</v>
      </c>
      <c r="DH24" s="19">
        <f>2-BM23</f>
        <v>0.41249728477347203</v>
      </c>
      <c r="DI24" s="19">
        <f>2-BM24</f>
        <v>0.41249728477347203</v>
      </c>
      <c r="DJ24" s="19">
        <f>2-BM25</f>
        <v>0.39957331747774028</v>
      </c>
      <c r="DK24" s="19">
        <f>2-BM26</f>
        <v>0.39957331747774028</v>
      </c>
      <c r="DL24" s="20"/>
      <c r="DM24" s="45">
        <f>SUM(CJ24:DK24)</f>
        <v>5.8866496732278577</v>
      </c>
      <c r="DN24" s="6"/>
    </row>
    <row r="25" spans="2:118" x14ac:dyDescent="0.35">
      <c r="C25" s="4" t="s">
        <v>695</v>
      </c>
      <c r="D25" s="8" t="s">
        <v>0</v>
      </c>
      <c r="E25" s="4" t="s">
        <v>696</v>
      </c>
      <c r="F25" s="4" t="s">
        <v>425</v>
      </c>
      <c r="G25" s="4" t="s">
        <v>426</v>
      </c>
      <c r="H25" s="4" t="s">
        <v>698</v>
      </c>
      <c r="I25" s="4" t="s">
        <v>227</v>
      </c>
      <c r="J25" s="4" t="s">
        <v>483</v>
      </c>
      <c r="N25" s="4" t="s">
        <v>695</v>
      </c>
      <c r="O25" s="8" t="s">
        <v>0</v>
      </c>
      <c r="P25" s="34">
        <v>1.6890000000000001</v>
      </c>
      <c r="Q25" s="34">
        <v>2.1339999999999999</v>
      </c>
      <c r="R25" s="34">
        <v>2.1339999999999999</v>
      </c>
      <c r="S25" s="34">
        <v>1.6890000000000001</v>
      </c>
      <c r="T25" s="34">
        <v>1.9119999999999999</v>
      </c>
      <c r="U25" s="34">
        <v>1.9119999999999999</v>
      </c>
      <c r="W25" s="4" t="s">
        <v>695</v>
      </c>
      <c r="X25" s="8" t="s">
        <v>0</v>
      </c>
      <c r="Y25" s="12">
        <f t="shared" si="7"/>
        <v>1.3608480996985544</v>
      </c>
      <c r="Z25" s="12">
        <f t="shared" si="0"/>
        <v>0.40877328395261847</v>
      </c>
      <c r="AA25" s="12">
        <f t="shared" si="0"/>
        <v>0.40877328395261847</v>
      </c>
      <c r="AB25" s="12">
        <f t="shared" si="0"/>
        <v>1.3608480996985544</v>
      </c>
      <c r="AC25" s="12">
        <f t="shared" si="0"/>
        <v>0.74483348578743402</v>
      </c>
      <c r="AD25" s="12">
        <f t="shared" si="0"/>
        <v>0.74483348578743402</v>
      </c>
      <c r="AE25" s="12"/>
      <c r="AF25" s="68">
        <f t="shared" si="8"/>
        <v>5.0289097388772142</v>
      </c>
      <c r="AG25" s="43">
        <f t="shared" si="9"/>
        <v>5.0424631783931551</v>
      </c>
      <c r="AH25" s="43">
        <v>5</v>
      </c>
      <c r="AK25" s="4" t="s">
        <v>156</v>
      </c>
      <c r="AL25" s="8" t="s">
        <v>61</v>
      </c>
      <c r="AM25" s="4" t="s">
        <v>144</v>
      </c>
      <c r="AN25" s="4" t="s">
        <v>146</v>
      </c>
      <c r="AO25" s="4" t="s">
        <v>148</v>
      </c>
      <c r="AP25" s="7" t="s">
        <v>150</v>
      </c>
      <c r="AQ25" s="7" t="s">
        <v>152</v>
      </c>
      <c r="AR25" s="4" t="s">
        <v>60</v>
      </c>
      <c r="AV25" s="4" t="s">
        <v>156</v>
      </c>
      <c r="AW25" s="8" t="s">
        <v>61</v>
      </c>
      <c r="AX25" s="34">
        <v>1.8220000000000001</v>
      </c>
      <c r="AY25" s="34">
        <v>2</v>
      </c>
      <c r="AZ25" s="34">
        <v>1.821</v>
      </c>
      <c r="BA25" s="35">
        <v>1.9890000000000001</v>
      </c>
      <c r="BB25" s="35">
        <v>1.629</v>
      </c>
      <c r="BC25" s="34">
        <v>2.2490000000000001</v>
      </c>
      <c r="BD25" s="34"/>
      <c r="BE25" s="34"/>
      <c r="BF25" s="34"/>
      <c r="BG25" s="4" t="s">
        <v>156</v>
      </c>
      <c r="BH25" s="8" t="s">
        <v>61</v>
      </c>
      <c r="BI25" s="12">
        <f t="shared" si="12"/>
        <v>0.9499448474853982</v>
      </c>
      <c r="BJ25" s="12">
        <f t="shared" si="13"/>
        <v>0.58717496775682232</v>
      </c>
      <c r="BK25" s="12">
        <f t="shared" si="14"/>
        <v>0.95251573860435901</v>
      </c>
      <c r="BL25" s="12">
        <f t="shared" si="15"/>
        <v>0.60489360089750299</v>
      </c>
      <c r="BM25" s="12">
        <f t="shared" si="16"/>
        <v>1.6004266825222597</v>
      </c>
      <c r="BN25" s="12">
        <f t="shared" si="17"/>
        <v>0.29957052738107992</v>
      </c>
      <c r="BO25" s="12"/>
      <c r="BP25" s="67">
        <f t="shared" si="18"/>
        <v>4.9945263646474221</v>
      </c>
      <c r="BQ25" s="66">
        <f t="shared" si="19"/>
        <v>4.9895815488277355</v>
      </c>
      <c r="BR25" s="66">
        <v>4.99</v>
      </c>
      <c r="BS25" s="66"/>
      <c r="BT25" s="66"/>
      <c r="BU25" s="40" t="s">
        <v>156</v>
      </c>
      <c r="BV25" s="108" t="s">
        <v>61</v>
      </c>
      <c r="BW25" s="106" t="str">
        <f>"O9'="&amp;TEXT(BI25," 0.##0")</f>
        <v>O9'= 0.950</v>
      </c>
      <c r="BX25" s="106" t="str">
        <f>"O5="&amp;TEXT(BJ25," 0.##0")</f>
        <v>O5= 0.587</v>
      </c>
      <c r="BY25" s="106" t="str">
        <f>"O8'="&amp;TEXT(BK25," 0.##0")</f>
        <v>O8'= 0.953</v>
      </c>
      <c r="BZ25" s="106" t="str">
        <f>"O4="&amp;TEXT(BL25," 0.##0")</f>
        <v>O4= 0.605</v>
      </c>
      <c r="CA25" s="106" t="str">
        <f>"O14="&amp;TEXT(BM25," 0.##0")</f>
        <v>O14= 1.60</v>
      </c>
      <c r="CB25" s="106" t="str">
        <f>"O2'="&amp;TEXT(BN25," 0.##0")</f>
        <v>O2'= 0.30</v>
      </c>
      <c r="CC25" s="66"/>
      <c r="CD25" s="6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</row>
    <row r="26" spans="2:118" x14ac:dyDescent="0.35">
      <c r="C26" s="4" t="s">
        <v>695</v>
      </c>
      <c r="D26" s="8" t="s">
        <v>7</v>
      </c>
      <c r="E26" s="4" t="s">
        <v>697</v>
      </c>
      <c r="F26" s="4" t="s">
        <v>426</v>
      </c>
      <c r="G26" s="4" t="s">
        <v>425</v>
      </c>
      <c r="H26" s="4" t="s">
        <v>699</v>
      </c>
      <c r="I26" s="4" t="s">
        <v>228</v>
      </c>
      <c r="J26" s="4" t="s">
        <v>651</v>
      </c>
      <c r="N26" s="4" t="s">
        <v>695</v>
      </c>
      <c r="O26" s="8" t="s">
        <v>7</v>
      </c>
      <c r="P26" s="34">
        <v>1.6890000000000001</v>
      </c>
      <c r="Q26" s="34">
        <v>2.1339999999999999</v>
      </c>
      <c r="R26" s="34">
        <v>2.1339999999999999</v>
      </c>
      <c r="S26" s="34">
        <v>1.6890000000000001</v>
      </c>
      <c r="T26" s="34">
        <v>1.9119999999999999</v>
      </c>
      <c r="U26" s="34">
        <v>1.9119999999999999</v>
      </c>
      <c r="W26" s="4" t="s">
        <v>695</v>
      </c>
      <c r="X26" s="8" t="s">
        <v>7</v>
      </c>
      <c r="Y26" s="12">
        <f t="shared" si="7"/>
        <v>1.3608480996985544</v>
      </c>
      <c r="Z26" s="12">
        <f t="shared" si="0"/>
        <v>0.40877328395261847</v>
      </c>
      <c r="AA26" s="12">
        <f t="shared" si="0"/>
        <v>0.40877328395261847</v>
      </c>
      <c r="AB26" s="12">
        <f t="shared" si="0"/>
        <v>1.3608480996985544</v>
      </c>
      <c r="AC26" s="12">
        <f t="shared" si="0"/>
        <v>0.74483348578743402</v>
      </c>
      <c r="AD26" s="12">
        <f t="shared" si="0"/>
        <v>0.74483348578743402</v>
      </c>
      <c r="AE26" s="12"/>
      <c r="AF26" s="68">
        <f t="shared" si="8"/>
        <v>5.0289097388772142</v>
      </c>
      <c r="AG26" s="43">
        <f t="shared" si="9"/>
        <v>5.0424631783931551</v>
      </c>
      <c r="AH26" s="43">
        <v>5</v>
      </c>
      <c r="AK26" s="4" t="s">
        <v>156</v>
      </c>
      <c r="AL26" s="8" t="s">
        <v>62</v>
      </c>
      <c r="AM26" s="4" t="s">
        <v>145</v>
      </c>
      <c r="AN26" s="4" t="s">
        <v>147</v>
      </c>
      <c r="AO26" s="4" t="s">
        <v>149</v>
      </c>
      <c r="AP26" s="7" t="s">
        <v>151</v>
      </c>
      <c r="AQ26" s="7" t="s">
        <v>153</v>
      </c>
      <c r="AR26" s="4" t="s">
        <v>73</v>
      </c>
      <c r="AV26" s="4" t="s">
        <v>156</v>
      </c>
      <c r="AW26" s="8" t="s">
        <v>62</v>
      </c>
      <c r="AX26" s="34">
        <v>1.8220000000000001</v>
      </c>
      <c r="AY26" s="34">
        <v>2</v>
      </c>
      <c r="AZ26" s="34">
        <v>1.821</v>
      </c>
      <c r="BA26" s="35">
        <v>1.9890000000000001</v>
      </c>
      <c r="BB26" s="35">
        <v>1.629</v>
      </c>
      <c r="BC26" s="34">
        <v>2.2490000000000001</v>
      </c>
      <c r="BD26" s="34"/>
      <c r="BE26" s="34"/>
      <c r="BF26" s="34"/>
      <c r="BG26" s="4" t="s">
        <v>156</v>
      </c>
      <c r="BH26" s="8" t="s">
        <v>62</v>
      </c>
      <c r="BI26" s="12">
        <f t="shared" si="12"/>
        <v>0.9499448474853982</v>
      </c>
      <c r="BJ26" s="12">
        <f t="shared" si="13"/>
        <v>0.58717496775682232</v>
      </c>
      <c r="BK26" s="12">
        <f t="shared" si="14"/>
        <v>0.95251573860435901</v>
      </c>
      <c r="BL26" s="12">
        <f t="shared" si="15"/>
        <v>0.60489360089750299</v>
      </c>
      <c r="BM26" s="12">
        <f t="shared" si="16"/>
        <v>1.6004266825222597</v>
      </c>
      <c r="BN26" s="12">
        <f t="shared" si="17"/>
        <v>0.29957052738107992</v>
      </c>
      <c r="BO26" s="12"/>
      <c r="BP26" s="67">
        <f t="shared" si="18"/>
        <v>4.9945263646474221</v>
      </c>
      <c r="BQ26" s="66">
        <f t="shared" si="19"/>
        <v>4.9895815488277355</v>
      </c>
      <c r="BR26" s="66">
        <v>4.99</v>
      </c>
      <c r="BS26" s="66"/>
      <c r="BT26" s="66"/>
      <c r="BU26" s="40" t="s">
        <v>156</v>
      </c>
      <c r="BV26" s="108" t="s">
        <v>62</v>
      </c>
      <c r="BW26" s="106" t="str">
        <f>"O9="&amp;TEXT(BI26," 0.##0")</f>
        <v>O9= 0.950</v>
      </c>
      <c r="BX26" s="106" t="str">
        <f>"O5'="&amp;TEXT(BJ26," 0.##0")</f>
        <v>O5'= 0.587</v>
      </c>
      <c r="BY26" s="106" t="str">
        <f>"O8="&amp;TEXT(BK26," 0.##0")</f>
        <v>O8= 0.953</v>
      </c>
      <c r="BZ26" s="106" t="str">
        <f>"O4'="&amp;TEXT(BL26," 0.##0")</f>
        <v>O4'= 0.605</v>
      </c>
      <c r="CA26" s="106" t="str">
        <f>"O14'="&amp;TEXT(BM26," 0.##0")</f>
        <v>O14'= 1.60</v>
      </c>
      <c r="CB26" s="106" t="str">
        <f>"O2="&amp;TEXT(BN26," 0.##0")</f>
        <v>O2= 0.30</v>
      </c>
      <c r="CC26" s="66"/>
      <c r="CD26" s="66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55"/>
      <c r="DN26" s="6"/>
    </row>
    <row r="27" spans="2:118" x14ac:dyDescent="0.35">
      <c r="B27" s="25"/>
      <c r="C27" s="14" t="s">
        <v>157</v>
      </c>
      <c r="D27" s="32" t="s">
        <v>0</v>
      </c>
      <c r="E27" s="14" t="s">
        <v>158</v>
      </c>
      <c r="F27" s="14" t="s">
        <v>159</v>
      </c>
      <c r="G27" s="14" t="s">
        <v>162</v>
      </c>
      <c r="H27" s="14" t="s">
        <v>164</v>
      </c>
      <c r="I27" s="14" t="s">
        <v>166</v>
      </c>
      <c r="J27" s="14" t="s">
        <v>168</v>
      </c>
      <c r="K27" s="25"/>
      <c r="L27" s="25"/>
      <c r="M27" s="25"/>
      <c r="N27" s="14" t="s">
        <v>157</v>
      </c>
      <c r="O27" s="32" t="s">
        <v>0</v>
      </c>
      <c r="P27" s="38">
        <v>1.6930000000000001</v>
      </c>
      <c r="Q27" s="38">
        <v>2.1509999999999998</v>
      </c>
      <c r="R27" s="38">
        <v>2.1480000000000001</v>
      </c>
      <c r="S27" s="38">
        <v>1.6970000000000001</v>
      </c>
      <c r="T27" s="38">
        <v>1.905</v>
      </c>
      <c r="U27" s="38">
        <v>1.8979999999999999</v>
      </c>
      <c r="V27" s="25"/>
      <c r="W27" s="14" t="s">
        <v>157</v>
      </c>
      <c r="X27" s="32" t="s">
        <v>0</v>
      </c>
      <c r="Y27" s="37">
        <f t="shared" si="7"/>
        <v>1.346215466180581</v>
      </c>
      <c r="Z27" s="37">
        <f t="shared" si="0"/>
        <v>0.39041674223458189</v>
      </c>
      <c r="AA27" s="37">
        <f t="shared" si="0"/>
        <v>0.393595151417728</v>
      </c>
      <c r="AB27" s="37">
        <f t="shared" si="0"/>
        <v>1.3317401712838093</v>
      </c>
      <c r="AC27" s="37">
        <f t="shared" si="0"/>
        <v>0.7590590721649636</v>
      </c>
      <c r="AD27" s="37">
        <f t="shared" si="0"/>
        <v>0.77355635323888694</v>
      </c>
      <c r="AE27" s="37"/>
      <c r="AF27" s="92">
        <f t="shared" si="8"/>
        <v>4.9945829565205511</v>
      </c>
      <c r="AG27" s="88">
        <f t="shared" si="9"/>
        <v>4.9896685871286079</v>
      </c>
      <c r="AH27" s="88">
        <v>4.9896685871286079</v>
      </c>
      <c r="BN27" t="s">
        <v>839</v>
      </c>
      <c r="BP27" s="70">
        <f>AVERAGE(BP17:BP26)</f>
        <v>5.0113350326772146</v>
      </c>
      <c r="BQ27" s="69"/>
      <c r="BR27" s="70">
        <f>AVERAGE(BR17:BR26)</f>
        <v>4.9700000000000006</v>
      </c>
      <c r="BS27" s="70"/>
      <c r="BT27" s="70"/>
      <c r="BU27" s="109"/>
      <c r="BV27" s="109"/>
      <c r="BW27" s="70"/>
      <c r="BX27" s="70"/>
      <c r="BY27" s="70"/>
      <c r="BZ27" s="70"/>
      <c r="CA27" s="70"/>
      <c r="CB27" s="70"/>
      <c r="CC27" s="70"/>
      <c r="CD27" s="70"/>
      <c r="CI27" s="46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46"/>
      <c r="DM27" s="55"/>
      <c r="DN27" s="6"/>
    </row>
    <row r="28" spans="2:118" x14ac:dyDescent="0.35">
      <c r="B28" s="25"/>
      <c r="C28" s="14" t="s">
        <v>157</v>
      </c>
      <c r="D28" s="32" t="s">
        <v>7</v>
      </c>
      <c r="E28" s="14" t="s">
        <v>161</v>
      </c>
      <c r="F28" s="14" t="s">
        <v>160</v>
      </c>
      <c r="G28" s="14" t="s">
        <v>163</v>
      </c>
      <c r="H28" s="14" t="s">
        <v>165</v>
      </c>
      <c r="I28" s="14" t="s">
        <v>167</v>
      </c>
      <c r="J28" s="14" t="s">
        <v>169</v>
      </c>
      <c r="K28" s="25"/>
      <c r="L28" s="25"/>
      <c r="M28" s="25"/>
      <c r="N28" s="14" t="s">
        <v>157</v>
      </c>
      <c r="O28" s="32" t="s">
        <v>7</v>
      </c>
      <c r="P28" s="38">
        <v>1.6930000000000001</v>
      </c>
      <c r="Q28" s="38">
        <v>2.1509999999999998</v>
      </c>
      <c r="R28" s="38">
        <v>2.1480000000000001</v>
      </c>
      <c r="S28" s="38">
        <v>1.6970000000000001</v>
      </c>
      <c r="T28" s="38">
        <v>1.905</v>
      </c>
      <c r="U28" s="38">
        <v>1.8979999999999999</v>
      </c>
      <c r="V28" s="25"/>
      <c r="W28" s="14" t="s">
        <v>157</v>
      </c>
      <c r="X28" s="32" t="s">
        <v>7</v>
      </c>
      <c r="Y28" s="37">
        <f t="shared" si="7"/>
        <v>1.346215466180581</v>
      </c>
      <c r="Z28" s="37">
        <f t="shared" si="0"/>
        <v>0.39041674223458189</v>
      </c>
      <c r="AA28" s="37">
        <f t="shared" si="0"/>
        <v>0.393595151417728</v>
      </c>
      <c r="AB28" s="37">
        <f t="shared" si="0"/>
        <v>1.3317401712838093</v>
      </c>
      <c r="AC28" s="37">
        <f t="shared" si="0"/>
        <v>0.7590590721649636</v>
      </c>
      <c r="AD28" s="37">
        <f t="shared" si="0"/>
        <v>0.77355635323888694</v>
      </c>
      <c r="AE28" s="37"/>
      <c r="AF28" s="92">
        <f t="shared" si="8"/>
        <v>4.9945829565205511</v>
      </c>
      <c r="AG28" s="88">
        <f t="shared" si="9"/>
        <v>4.9896685871286079</v>
      </c>
      <c r="AH28" s="88">
        <v>4.9896685871286079</v>
      </c>
      <c r="CF28" s="43"/>
      <c r="CI28" s="46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46"/>
      <c r="DM28" s="55"/>
      <c r="DN28" s="6"/>
    </row>
    <row r="29" spans="2:118" x14ac:dyDescent="0.35">
      <c r="C29" s="4" t="s">
        <v>609</v>
      </c>
      <c r="D29" s="8" t="s">
        <v>0</v>
      </c>
      <c r="E29" s="4" t="s">
        <v>610</v>
      </c>
      <c r="F29" s="4" t="s">
        <v>425</v>
      </c>
      <c r="G29" s="4" t="s">
        <v>612</v>
      </c>
      <c r="H29" s="4" t="s">
        <v>614</v>
      </c>
      <c r="I29" s="4" t="s">
        <v>525</v>
      </c>
      <c r="J29" s="4" t="s">
        <v>615</v>
      </c>
      <c r="N29" s="4" t="s">
        <v>609</v>
      </c>
      <c r="O29" s="8" t="s">
        <v>0</v>
      </c>
      <c r="P29" s="34">
        <v>1.7010000000000001</v>
      </c>
      <c r="Q29" s="34">
        <v>2.1339999999999999</v>
      </c>
      <c r="R29" s="34">
        <v>2.13</v>
      </c>
      <c r="S29" s="34">
        <v>1.68</v>
      </c>
      <c r="T29" s="34">
        <v>1.9219999999999999</v>
      </c>
      <c r="U29" s="34">
        <v>1.925</v>
      </c>
      <c r="W29" s="4" t="s">
        <v>609</v>
      </c>
      <c r="X29" s="8" t="s">
        <v>0</v>
      </c>
      <c r="Y29" s="12">
        <f t="shared" si="7"/>
        <v>1.3174205232114964</v>
      </c>
      <c r="Z29" s="12">
        <f t="shared" si="0"/>
        <v>0.40877328395261847</v>
      </c>
      <c r="AA29" s="12">
        <f t="shared" si="0"/>
        <v>0.41321642831270172</v>
      </c>
      <c r="AB29" s="12">
        <f t="shared" si="0"/>
        <v>1.3943556827801589</v>
      </c>
      <c r="AC29" s="12">
        <f t="shared" si="0"/>
        <v>0.72497245234010876</v>
      </c>
      <c r="AD29" s="12">
        <f t="shared" si="0"/>
        <v>0.71911806340328832</v>
      </c>
      <c r="AE29" s="12"/>
      <c r="AF29" s="68">
        <f t="shared" si="8"/>
        <v>4.9778564340003726</v>
      </c>
      <c r="AG29" s="43">
        <f t="shared" si="9"/>
        <v>4.9639431954925728</v>
      </c>
      <c r="AH29" s="43">
        <v>4.9639431954925728</v>
      </c>
      <c r="AK29" s="4" t="s">
        <v>278</v>
      </c>
      <c r="AL29" s="8" t="s">
        <v>0</v>
      </c>
      <c r="AM29" s="4" t="s">
        <v>279</v>
      </c>
      <c r="AN29" s="4" t="s">
        <v>100</v>
      </c>
      <c r="AO29" s="4" t="s">
        <v>281</v>
      </c>
      <c r="AP29" s="4" t="s">
        <v>225</v>
      </c>
      <c r="AQ29" s="4" t="s">
        <v>283</v>
      </c>
      <c r="AR29" s="4" t="s">
        <v>285</v>
      </c>
      <c r="AV29" s="4" t="s">
        <v>278</v>
      </c>
      <c r="AW29" s="8" t="s">
        <v>0</v>
      </c>
      <c r="AX29" s="34">
        <v>1.694</v>
      </c>
      <c r="AY29" s="34">
        <v>2.11</v>
      </c>
      <c r="AZ29" s="34">
        <v>2.1429999999999998</v>
      </c>
      <c r="BA29" s="34">
        <v>1.6859999999999999</v>
      </c>
      <c r="BB29" s="34">
        <v>1.9</v>
      </c>
      <c r="BC29" s="34">
        <v>1.948</v>
      </c>
      <c r="BD29" s="34"/>
      <c r="BE29" s="34"/>
      <c r="BF29" s="34"/>
      <c r="BG29" s="4" t="s">
        <v>278</v>
      </c>
      <c r="BH29" s="8" t="s">
        <v>0</v>
      </c>
      <c r="BI29" s="12">
        <f t="shared" ref="BI29:BI38" si="20">EXP((1.803-AX29)/0.37)</f>
        <v>1.3425819583591967</v>
      </c>
      <c r="BJ29" s="12">
        <f t="shared" ref="BJ29:BJ38" si="21">EXP((1.803-AY29)/0.37)</f>
        <v>0.43616715340726803</v>
      </c>
      <c r="BK29" s="12">
        <f t="shared" ref="BK29:BK38" si="22">EXP((1.803-AZ29)/0.37)</f>
        <v>0.39895010544606097</v>
      </c>
      <c r="BL29" s="12">
        <f t="shared" ref="BL29:BL38" si="23">EXP((1.803-BA29)/0.37)</f>
        <v>1.3719268563937543</v>
      </c>
      <c r="BM29" s="12">
        <f t="shared" ref="BM29:BM38" si="24">EXP((1.803-BB29)/0.37)</f>
        <v>0.76938624825336599</v>
      </c>
      <c r="BN29" s="12">
        <f t="shared" ref="BN29:BN38" si="25">EXP((1.803-BC29)/0.37)</f>
        <v>0.67577716700276913</v>
      </c>
      <c r="BO29" s="12"/>
      <c r="BP29" s="68">
        <f t="shared" ref="BP29" si="26">SUM(BI29:BN29)</f>
        <v>4.9947894888624154</v>
      </c>
      <c r="BQ29" s="43">
        <f t="shared" ref="BQ29:BQ38" si="27">(BP29*1.538)-2.692</f>
        <v>4.9899862338703951</v>
      </c>
      <c r="BR29" s="43">
        <v>4.9899862338703951</v>
      </c>
      <c r="BS29" s="43"/>
      <c r="BT29" s="43"/>
      <c r="BU29" s="107" t="s">
        <v>278</v>
      </c>
      <c r="BV29" s="108" t="s">
        <v>0</v>
      </c>
      <c r="BW29" s="106" t="str">
        <f>"O1="&amp;TEXT(BI29," 0.##0")</f>
        <v>O1= 1.343</v>
      </c>
      <c r="BX29" s="106" t="str">
        <f>"O2'="&amp;TEXT(BJ29," 0.##0")</f>
        <v>O2'= 0.436</v>
      </c>
      <c r="BY29" s="106" t="str">
        <f>"O2="&amp;TEXT(BK29," 0.##0")</f>
        <v>O2= 0.399</v>
      </c>
      <c r="BZ29" s="106" t="str">
        <f>"O3'="&amp;TEXT(BL29," 0.##0")</f>
        <v>O3'= 1.372</v>
      </c>
      <c r="CA29" s="106" t="str">
        <f>"O4="&amp;TEXT(BM29," 0.##0")</f>
        <v>O4= 0.769</v>
      </c>
      <c r="CB29" s="106" t="str">
        <f>"O5'="&amp;TEXT(BN29," 0.##0")</f>
        <v>O5'= 0.676</v>
      </c>
      <c r="CC29" s="43"/>
      <c r="CD29" s="43"/>
      <c r="CE29" s="34"/>
      <c r="CF29" s="43"/>
      <c r="CH29" s="4"/>
      <c r="CI29" s="7"/>
      <c r="CJ29" s="16" t="s">
        <v>1</v>
      </c>
      <c r="CK29" s="16" t="s">
        <v>74</v>
      </c>
      <c r="CL29" s="16" t="s">
        <v>3</v>
      </c>
      <c r="CM29" s="16" t="s">
        <v>2</v>
      </c>
      <c r="CN29" s="16" t="s">
        <v>75</v>
      </c>
      <c r="CO29" s="16" t="s">
        <v>4</v>
      </c>
      <c r="CP29" s="16" t="s">
        <v>5</v>
      </c>
      <c r="CQ29" s="16" t="s">
        <v>76</v>
      </c>
      <c r="CR29" s="16" t="s">
        <v>77</v>
      </c>
      <c r="CS29" s="16" t="s">
        <v>6</v>
      </c>
      <c r="CT29" s="16" t="s">
        <v>78</v>
      </c>
      <c r="CU29" s="16" t="s">
        <v>79</v>
      </c>
      <c r="CV29" s="16" t="s">
        <v>80</v>
      </c>
      <c r="CW29" s="16" t="s">
        <v>81</v>
      </c>
      <c r="CX29" s="16" t="s">
        <v>82</v>
      </c>
      <c r="CY29" s="16" t="s">
        <v>83</v>
      </c>
      <c r="CZ29" s="16" t="s">
        <v>84</v>
      </c>
      <c r="DA29" s="16" t="s">
        <v>85</v>
      </c>
      <c r="DB29" s="16" t="s">
        <v>86</v>
      </c>
      <c r="DC29" s="16" t="s">
        <v>87</v>
      </c>
      <c r="DD29" s="16" t="s">
        <v>88</v>
      </c>
      <c r="DE29" s="16" t="s">
        <v>89</v>
      </c>
      <c r="DF29" s="16" t="s">
        <v>90</v>
      </c>
      <c r="DG29" s="16" t="s">
        <v>91</v>
      </c>
      <c r="DH29" s="16" t="s">
        <v>92</v>
      </c>
      <c r="DI29" s="16" t="s">
        <v>93</v>
      </c>
      <c r="DJ29" s="16" t="s">
        <v>94</v>
      </c>
      <c r="DK29" s="16" t="s">
        <v>95</v>
      </c>
      <c r="DL29" s="20"/>
      <c r="DM29" s="44"/>
      <c r="DN29" s="6"/>
    </row>
    <row r="30" spans="2:118" x14ac:dyDescent="0.35">
      <c r="C30" s="4" t="s">
        <v>609</v>
      </c>
      <c r="D30" s="8" t="s">
        <v>7</v>
      </c>
      <c r="E30" s="4" t="s">
        <v>611</v>
      </c>
      <c r="F30" s="4" t="s">
        <v>426</v>
      </c>
      <c r="G30" s="4" t="s">
        <v>613</v>
      </c>
      <c r="H30" s="4" t="s">
        <v>843</v>
      </c>
      <c r="I30" s="4" t="s">
        <v>526</v>
      </c>
      <c r="J30" s="4" t="s">
        <v>616</v>
      </c>
      <c r="N30" s="4" t="s">
        <v>609</v>
      </c>
      <c r="O30" s="8" t="s">
        <v>7</v>
      </c>
      <c r="P30" s="34">
        <v>1.7010000000000001</v>
      </c>
      <c r="Q30" s="34">
        <v>2.1339999999999999</v>
      </c>
      <c r="R30" s="34">
        <v>2.13</v>
      </c>
      <c r="S30" s="34">
        <v>1.68</v>
      </c>
      <c r="T30" s="34">
        <v>1.9219999999999999</v>
      </c>
      <c r="U30" s="34">
        <v>1.925</v>
      </c>
      <c r="W30" s="4" t="s">
        <v>609</v>
      </c>
      <c r="X30" s="8" t="s">
        <v>7</v>
      </c>
      <c r="Y30" s="12">
        <f t="shared" si="7"/>
        <v>1.3174205232114964</v>
      </c>
      <c r="Z30" s="12">
        <f t="shared" si="0"/>
        <v>0.40877328395261847</v>
      </c>
      <c r="AA30" s="12">
        <f t="shared" si="0"/>
        <v>0.41321642831270172</v>
      </c>
      <c r="AB30" s="12">
        <f t="shared" si="0"/>
        <v>1.3943556827801589</v>
      </c>
      <c r="AC30" s="12">
        <f t="shared" si="0"/>
        <v>0.72497245234010876</v>
      </c>
      <c r="AD30" s="12">
        <f t="shared" si="0"/>
        <v>0.71911806340328832</v>
      </c>
      <c r="AE30" s="12"/>
      <c r="AF30" s="68">
        <f t="shared" si="8"/>
        <v>4.9778564340003726</v>
      </c>
      <c r="AG30" s="43">
        <f t="shared" si="9"/>
        <v>4.9639431954925728</v>
      </c>
      <c r="AH30" s="43">
        <v>4.96</v>
      </c>
      <c r="AK30" s="4" t="s">
        <v>278</v>
      </c>
      <c r="AL30" s="8" t="s">
        <v>7</v>
      </c>
      <c r="AM30" s="4" t="s">
        <v>280</v>
      </c>
      <c r="AN30" s="4" t="s">
        <v>103</v>
      </c>
      <c r="AO30" s="4" t="s">
        <v>282</v>
      </c>
      <c r="AP30" s="4" t="s">
        <v>226</v>
      </c>
      <c r="AQ30" s="4" t="s">
        <v>284</v>
      </c>
      <c r="AR30" s="4" t="s">
        <v>286</v>
      </c>
      <c r="AV30" s="4" t="s">
        <v>278</v>
      </c>
      <c r="AW30" s="8" t="s">
        <v>7</v>
      </c>
      <c r="AX30" s="34">
        <v>1.694</v>
      </c>
      <c r="AY30" s="34">
        <v>2.11</v>
      </c>
      <c r="AZ30" s="34">
        <v>2.1429999999999998</v>
      </c>
      <c r="BA30" s="34">
        <v>1.6859999999999999</v>
      </c>
      <c r="BB30" s="34">
        <v>1.9</v>
      </c>
      <c r="BC30" s="34">
        <v>1.948</v>
      </c>
      <c r="BD30" s="34"/>
      <c r="BE30" s="34"/>
      <c r="BF30" s="34"/>
      <c r="BG30" s="4" t="s">
        <v>278</v>
      </c>
      <c r="BH30" s="8" t="s">
        <v>7</v>
      </c>
      <c r="BI30" s="12">
        <f t="shared" si="20"/>
        <v>1.3425819583591967</v>
      </c>
      <c r="BJ30" s="12">
        <f t="shared" si="21"/>
        <v>0.43616715340726803</v>
      </c>
      <c r="BK30" s="12">
        <f t="shared" si="22"/>
        <v>0.39895010544606097</v>
      </c>
      <c r="BL30" s="12">
        <f t="shared" si="23"/>
        <v>1.3719268563937543</v>
      </c>
      <c r="BM30" s="12">
        <f t="shared" si="24"/>
        <v>0.76938624825336599</v>
      </c>
      <c r="BN30" s="12">
        <f t="shared" si="25"/>
        <v>0.67577716700276913</v>
      </c>
      <c r="BO30" s="12"/>
      <c r="BP30" s="68">
        <f t="shared" ref="BP30:BP38" si="28">SUM(BI30:BN30)</f>
        <v>4.9947894888624154</v>
      </c>
      <c r="BQ30" s="43">
        <f t="shared" si="27"/>
        <v>4.9899862338703951</v>
      </c>
      <c r="BR30" s="43">
        <v>4.9899862338703951</v>
      </c>
      <c r="BS30" s="43"/>
      <c r="BT30" s="43"/>
      <c r="BU30" s="107" t="s">
        <v>278</v>
      </c>
      <c r="BV30" s="108" t="s">
        <v>7</v>
      </c>
      <c r="BW30" s="106" t="str">
        <f>"O1'="&amp;TEXT(BI30," 0.##0")</f>
        <v>O1'= 1.343</v>
      </c>
      <c r="BX30" s="106" t="str">
        <f>"O2="&amp;TEXT(BJ30," 0.##0")</f>
        <v>O2= 0.436</v>
      </c>
      <c r="BY30" s="106" t="str">
        <f>"O2'="&amp;TEXT(BK30," 0.##0")</f>
        <v>O2'= 0.399</v>
      </c>
      <c r="BZ30" s="106" t="str">
        <f>"O3="&amp;TEXT(BL30," 0.##0")</f>
        <v>O3= 1.372</v>
      </c>
      <c r="CA30" s="106" t="str">
        <f>"O4'="&amp;TEXT(BM30," 0.##0")</f>
        <v>O4'= 0.769</v>
      </c>
      <c r="CB30" s="106" t="str">
        <f>"O5="&amp;TEXT(BN30," 0.##0")</f>
        <v>O5= 0.676</v>
      </c>
      <c r="CC30" s="43"/>
      <c r="CD30" s="43"/>
      <c r="CE30" s="34"/>
      <c r="CF30" s="43"/>
      <c r="CH30" s="4"/>
      <c r="CI30" s="10" t="s">
        <v>278</v>
      </c>
      <c r="CJ30" s="52" t="str">
        <f>"V1 ="&amp;TEXT(BI29," 0.##0")</f>
        <v>V1 = 1.343</v>
      </c>
      <c r="CK30" s="52" t="str">
        <f>"V1' ="&amp;TEXT(BI30," 0.##0")</f>
        <v>V1' = 1.343</v>
      </c>
      <c r="CL30" s="52" t="str">
        <f>"V1 ="&amp;TEXT(BK29," 0.##0")</f>
        <v>V1 = 0.399</v>
      </c>
      <c r="CM30" s="52" t="str">
        <f>"V1 ="&amp;TEXT(BJ29," 0.##0")</f>
        <v>V1 = 0.436</v>
      </c>
      <c r="CN30" s="52" t="str">
        <f>"V1' ="&amp;TEXT(BL30," 0.##0")</f>
        <v>V1' = 1.372</v>
      </c>
      <c r="CO30" s="52" t="str">
        <f>"V1 ="&amp;TEXT(BL29," 0.##0")</f>
        <v>V1 = 1.372</v>
      </c>
      <c r="CP30" s="52" t="str">
        <f>"V1 ="&amp;TEXT(BM29," 0.##0")</f>
        <v>V1 = 0.769</v>
      </c>
      <c r="CQ30" s="52" t="str">
        <f>"V1' ="&amp;TEXT(BM30," 0.##0")</f>
        <v>V1' = 0.769</v>
      </c>
      <c r="CR30" s="52" t="str">
        <f>"V1' ="&amp;TEXT(BN30," 0.##0")</f>
        <v>V1' = 0.676</v>
      </c>
      <c r="CS30" s="52" t="str">
        <f>"V1 ="&amp;TEXT(BN29," 0.##0")</f>
        <v>V1 = 0.676</v>
      </c>
      <c r="CT30" s="52" t="str">
        <f>"V2 ="&amp;TEXT(BM31," 0.##0")</f>
        <v>V2 = 0.871</v>
      </c>
      <c r="CU30" s="52" t="str">
        <f>"V2' ="&amp;TEXT(BM32," 0.##0")</f>
        <v>V2' = 0.871</v>
      </c>
      <c r="CV30" s="52" t="str">
        <f>"V3 ="&amp;TEXT(BM33," 0.##0")</f>
        <v>V3 = 0.799</v>
      </c>
      <c r="CW30" s="52" t="str">
        <f>"V3' ="&amp;TEXT(BM34," 0.##0")</f>
        <v>V3' = 0.799</v>
      </c>
      <c r="CX30" s="52" t="str">
        <f>"V2 ="&amp;TEXT(BN31," 0.##0")</f>
        <v>V2 = 0.774</v>
      </c>
      <c r="CY30" s="52" t="str">
        <f>"V2' ="&amp;TEXT(BN32," 0.##0")</f>
        <v>V2' = 0.774</v>
      </c>
      <c r="CZ30" s="52" t="str">
        <f>"V3 ="&amp;TEXT(BN33," 0.##0")</f>
        <v>V3 = 0.830</v>
      </c>
      <c r="DA30" s="52" t="str">
        <f>"V3' ="&amp;TEXT(BN34," 0.##0")</f>
        <v>V3' = 0.830</v>
      </c>
      <c r="DB30" s="52" t="str">
        <f>"V2 ="&amp;TEXT(BJ31," 0.##0")</f>
        <v>V2 = 1.667</v>
      </c>
      <c r="DC30" s="52" t="str">
        <f>"V2' ="&amp;TEXT(BJ32," 0.##0")</f>
        <v>V2' = 1.667</v>
      </c>
      <c r="DD30" s="52" t="str">
        <f>"V2 ="&amp;TEXT(BL31," 0.##0")</f>
        <v>V2 = 0.932</v>
      </c>
      <c r="DE30" s="52" t="str">
        <f>"V2' ="&amp;TEXT(BL32," 0.##0")</f>
        <v>V2' = 0.932</v>
      </c>
      <c r="DF30" s="52" t="str">
        <f>"V3 ="&amp;TEXT(BJ33," 0.##0")</f>
        <v>V3 = 1.726</v>
      </c>
      <c r="DG30" s="52" t="str">
        <f>"V3' ="&amp;TEXT(BJ34," 0.##0")</f>
        <v>V3' = 1.726</v>
      </c>
      <c r="DH30" s="52" t="str">
        <f>"V4 ="&amp;TEXT(BM35," 0.##0")</f>
        <v>V4 = 1.676</v>
      </c>
      <c r="DI30" s="52" t="str">
        <f>"V4' ="&amp;TEXT(BM36," 0.##0")</f>
        <v>V4' = 1.676</v>
      </c>
      <c r="DJ30" s="52" t="str">
        <f>"V5 ="&amp;TEXT(BM37," 0.##0")</f>
        <v>V5 = 1.658</v>
      </c>
      <c r="DK30" s="52" t="str">
        <f>"V5' ="&amp;TEXT(BM38," 0.##0")</f>
        <v>V5' = 1.658</v>
      </c>
      <c r="DL30" s="10" t="s">
        <v>278</v>
      </c>
      <c r="DM30" s="28"/>
      <c r="DN30" s="6"/>
    </row>
    <row r="31" spans="2:118" x14ac:dyDescent="0.35">
      <c r="C31" s="4" t="s">
        <v>422</v>
      </c>
      <c r="D31" s="8" t="s">
        <v>0</v>
      </c>
      <c r="E31" s="4" t="s">
        <v>423</v>
      </c>
      <c r="F31" s="4" t="s">
        <v>425</v>
      </c>
      <c r="G31" s="4" t="s">
        <v>426</v>
      </c>
      <c r="H31" s="4" t="s">
        <v>427</v>
      </c>
      <c r="I31" s="4" t="s">
        <v>429</v>
      </c>
      <c r="J31" s="4" t="s">
        <v>431</v>
      </c>
      <c r="N31" s="4" t="s">
        <v>422</v>
      </c>
      <c r="O31" s="8" t="s">
        <v>0</v>
      </c>
      <c r="P31" s="34">
        <v>1.6870000000000001</v>
      </c>
      <c r="Q31" s="34">
        <v>2.1339999999999999</v>
      </c>
      <c r="R31" s="34">
        <v>2.1339999999999999</v>
      </c>
      <c r="S31" s="34">
        <v>1.6870000000000001</v>
      </c>
      <c r="T31" s="34">
        <v>1.9059999999999999</v>
      </c>
      <c r="U31" s="34">
        <v>1.9059999999999999</v>
      </c>
      <c r="W31" s="4" t="s">
        <v>422</v>
      </c>
      <c r="X31" s="8" t="s">
        <v>0</v>
      </c>
      <c r="Y31" s="12">
        <f t="shared" si="7"/>
        <v>1.3682239521497419</v>
      </c>
      <c r="Z31" s="12">
        <f t="shared" si="0"/>
        <v>0.40877328395261847</v>
      </c>
      <c r="AA31" s="12">
        <f t="shared" si="0"/>
        <v>0.40877328395261847</v>
      </c>
      <c r="AB31" s="12">
        <f t="shared" si="0"/>
        <v>1.3682239521497419</v>
      </c>
      <c r="AC31" s="12">
        <f t="shared" si="0"/>
        <v>0.75701033097539072</v>
      </c>
      <c r="AD31" s="12">
        <f t="shared" si="0"/>
        <v>0.75701033097539072</v>
      </c>
      <c r="AE31" s="12"/>
      <c r="AF31" s="68">
        <f t="shared" si="8"/>
        <v>5.0680151341555018</v>
      </c>
      <c r="AG31" s="43">
        <f t="shared" si="9"/>
        <v>5.1026072763311614</v>
      </c>
      <c r="AH31" s="43">
        <v>5</v>
      </c>
      <c r="AK31" s="4" t="s">
        <v>278</v>
      </c>
      <c r="AL31" s="8" t="s">
        <v>20</v>
      </c>
      <c r="AM31" s="7" t="s">
        <v>287</v>
      </c>
      <c r="AN31" s="7" t="s">
        <v>289</v>
      </c>
      <c r="AO31" s="7" t="s">
        <v>291</v>
      </c>
      <c r="AP31" s="7" t="s">
        <v>293</v>
      </c>
      <c r="AQ31" s="7" t="s">
        <v>529</v>
      </c>
      <c r="AR31" s="7" t="s">
        <v>296</v>
      </c>
      <c r="AV31" s="4" t="s">
        <v>278</v>
      </c>
      <c r="AW31" s="8" t="s">
        <v>20</v>
      </c>
      <c r="AX31" s="35">
        <v>2.3029999999999999</v>
      </c>
      <c r="AY31" s="35">
        <v>1.6140000000000001</v>
      </c>
      <c r="AZ31" s="35">
        <v>2.0369999999999999</v>
      </c>
      <c r="BA31" s="35">
        <v>1.829</v>
      </c>
      <c r="BB31" s="35">
        <v>1.8540000000000001</v>
      </c>
      <c r="BC31" s="35">
        <v>1.8979999999999999</v>
      </c>
      <c r="BD31" s="35"/>
      <c r="BE31" s="35"/>
      <c r="BF31" s="35"/>
      <c r="BG31" s="4" t="s">
        <v>278</v>
      </c>
      <c r="BH31" s="8" t="s">
        <v>20</v>
      </c>
      <c r="BI31" s="12">
        <f t="shared" si="20"/>
        <v>0.25889017256861729</v>
      </c>
      <c r="BJ31" s="12">
        <f t="shared" si="21"/>
        <v>1.666641978590885</v>
      </c>
      <c r="BK31" s="12">
        <f t="shared" si="22"/>
        <v>0.53129788176043102</v>
      </c>
      <c r="BL31" s="12">
        <f t="shared" si="23"/>
        <v>0.93214185562700447</v>
      </c>
      <c r="BM31" s="12">
        <f t="shared" si="24"/>
        <v>0.87123996244717972</v>
      </c>
      <c r="BN31" s="12">
        <f t="shared" si="25"/>
        <v>0.77355635323888694</v>
      </c>
      <c r="BO31" s="12"/>
      <c r="BP31" s="68">
        <f t="shared" si="28"/>
        <v>5.033768204233005</v>
      </c>
      <c r="BQ31" s="43">
        <f t="shared" si="27"/>
        <v>5.0499354981103615</v>
      </c>
      <c r="BR31" s="43">
        <v>5</v>
      </c>
      <c r="BS31" s="43"/>
      <c r="BT31" s="43"/>
      <c r="BU31" s="107" t="s">
        <v>278</v>
      </c>
      <c r="BV31" s="108" t="s">
        <v>20</v>
      </c>
      <c r="BW31" s="106" t="str">
        <f>"O2="&amp;TEXT(BI31," 0.##0")</f>
        <v>O2= 0.259</v>
      </c>
      <c r="BX31" s="106" t="str">
        <f>"O10="&amp;TEXT(BJ31," 0.##0")</f>
        <v>O10= 1.667</v>
      </c>
      <c r="BY31" s="106" t="str">
        <f>"O1="&amp;TEXT(BK31," 0.##0")</f>
        <v>O1= 0.531</v>
      </c>
      <c r="BZ31" s="106" t="str">
        <f>"O11="&amp;TEXT(BL31," 0.##0")</f>
        <v>O11= 0.932</v>
      </c>
      <c r="CA31" s="106" t="str">
        <f>"O6="&amp;TEXT(BM31," 0.##0")</f>
        <v>O6= 0.871</v>
      </c>
      <c r="CB31" s="106" t="str">
        <f>"O8="&amp;TEXT(BN31," 0.##0")</f>
        <v>O8= 0.774</v>
      </c>
      <c r="CC31" s="43"/>
      <c r="CD31" s="43"/>
      <c r="CF31" s="43"/>
      <c r="CH31" s="21"/>
      <c r="CI31" s="10" t="s">
        <v>278</v>
      </c>
      <c r="CJ31" s="52" t="str">
        <f>"V2 ="&amp;TEXT(BK31," 0.##0")</f>
        <v>V2 = 0.531</v>
      </c>
      <c r="CK31" s="52" t="str">
        <f>"V2' ="&amp;TEXT(BK32," 0.##0")</f>
        <v>V2' = 0.531</v>
      </c>
      <c r="CL31" s="52" t="str">
        <f>"V1' ="&amp;TEXT(BJ30," 0.##0")</f>
        <v>V1' = 0.436</v>
      </c>
      <c r="CM31" s="52" t="str">
        <f>"V1' ="&amp;TEXT(BK30," 0.##0")</f>
        <v>V1' = 0.399</v>
      </c>
      <c r="CN31" s="52" t="str">
        <f>"V3 ="&amp;TEXT(BK33," 0.##0")</f>
        <v>V3 = 0.507</v>
      </c>
      <c r="CO31" s="52" t="str">
        <f>"V3' ="&amp;TEXT(BK34," 0.##0")</f>
        <v>V3' = 0.507</v>
      </c>
      <c r="CP31" s="52" t="str">
        <f>"V4 ="&amp;TEXT(BK35," 0.##0")</f>
        <v>V4 = 0.579</v>
      </c>
      <c r="CQ31" s="52" t="str">
        <f>"V4' ="&amp;TEXT(BK36," 0.##0")</f>
        <v>V4' = 0.579</v>
      </c>
      <c r="CR31" s="52" t="str">
        <f>"V4 ="&amp;TEXT(BI35," 0.##0")</f>
        <v>V4 = 0.616</v>
      </c>
      <c r="CS31" s="52" t="str">
        <f>"V4' ="&amp;TEXT(BI36," 0.##0")</f>
        <v>V4' = 0.616</v>
      </c>
      <c r="CT31" s="52" t="str">
        <f>"V4 ="&amp;TEXT(BJ35," 0.##0")</f>
        <v>V4 = 0.910</v>
      </c>
      <c r="CU31" s="52" t="str">
        <f>"V4' ="&amp;TEXT(BJ36," 0.##0")</f>
        <v>V4' = 0.910</v>
      </c>
      <c r="CV31" s="52" t="str">
        <f>"V4 ="&amp;TEXT(BL35," 0.##0")</f>
        <v>V4 = 0.981</v>
      </c>
      <c r="CW31" s="52" t="str">
        <f>"V4' ="&amp;TEXT(BL36," 0.##0")</f>
        <v>V4' = 0.981</v>
      </c>
      <c r="CX31" s="52" t="str">
        <f>"V5' ="&amp;TEXT(BK38," 0.##0")</f>
        <v>V5' = 1.019</v>
      </c>
      <c r="CY31" s="52" t="str">
        <f>"V5 ="&amp;TEXT(BK37," 0.##0")</f>
        <v>V5 = 1.019</v>
      </c>
      <c r="CZ31" s="52" t="str">
        <f>"V5' ="&amp;TEXT(BI38," 0.##0")</f>
        <v>V5' = 0.902</v>
      </c>
      <c r="DA31" s="52" t="str">
        <f>"V5 ="&amp;TEXT(BI37," 0.##0")</f>
        <v>V5 = 0.902</v>
      </c>
      <c r="DB31" s="7"/>
      <c r="DC31" s="7"/>
      <c r="DD31" s="52" t="str">
        <f>"V3 ="&amp;TEXT(BL33," 0.##0")</f>
        <v>V3 = 0.927</v>
      </c>
      <c r="DE31" s="52" t="str">
        <f>"V3' ="&amp;TEXT(BL34," 0.##0")</f>
        <v>V3' = 0.927</v>
      </c>
      <c r="DF31" s="7"/>
      <c r="DG31" s="7"/>
      <c r="DH31" s="7"/>
      <c r="DI31" s="7"/>
      <c r="DJ31" s="7"/>
      <c r="DK31" s="7"/>
      <c r="DL31" s="10" t="s">
        <v>278</v>
      </c>
      <c r="DM31" s="28"/>
      <c r="DN31" s="6"/>
    </row>
    <row r="32" spans="2:118" x14ac:dyDescent="0.35">
      <c r="C32" s="4" t="s">
        <v>422</v>
      </c>
      <c r="D32" s="8" t="s">
        <v>7</v>
      </c>
      <c r="E32" s="4" t="s">
        <v>424</v>
      </c>
      <c r="F32" s="4" t="s">
        <v>426</v>
      </c>
      <c r="G32" s="4" t="s">
        <v>425</v>
      </c>
      <c r="H32" s="4" t="s">
        <v>428</v>
      </c>
      <c r="I32" s="4" t="s">
        <v>430</v>
      </c>
      <c r="J32" s="4" t="s">
        <v>432</v>
      </c>
      <c r="N32" s="4" t="s">
        <v>422</v>
      </c>
      <c r="O32" s="8" t="s">
        <v>7</v>
      </c>
      <c r="P32" s="34">
        <v>1.6870000000000001</v>
      </c>
      <c r="Q32" s="34">
        <v>2.1339999999999999</v>
      </c>
      <c r="R32" s="34">
        <v>2.1339999999999999</v>
      </c>
      <c r="S32" s="34">
        <v>1.6870000000000001</v>
      </c>
      <c r="T32" s="34">
        <v>1.9059999999999999</v>
      </c>
      <c r="U32" s="34">
        <v>1.9059999999999999</v>
      </c>
      <c r="W32" s="4" t="s">
        <v>422</v>
      </c>
      <c r="X32" s="8" t="s">
        <v>7</v>
      </c>
      <c r="Y32" s="12">
        <f t="shared" si="7"/>
        <v>1.3682239521497419</v>
      </c>
      <c r="Z32" s="12">
        <f t="shared" si="0"/>
        <v>0.40877328395261847</v>
      </c>
      <c r="AA32" s="12">
        <f t="shared" si="0"/>
        <v>0.40877328395261847</v>
      </c>
      <c r="AB32" s="12">
        <f t="shared" si="0"/>
        <v>1.3682239521497419</v>
      </c>
      <c r="AC32" s="12">
        <f t="shared" si="0"/>
        <v>0.75701033097539072</v>
      </c>
      <c r="AD32" s="12">
        <f t="shared" si="0"/>
        <v>0.75701033097539072</v>
      </c>
      <c r="AE32" s="12"/>
      <c r="AF32" s="68">
        <f t="shared" si="8"/>
        <v>5.0680151341555018</v>
      </c>
      <c r="AG32" s="43">
        <f t="shared" si="9"/>
        <v>5.1026072763311614</v>
      </c>
      <c r="AH32" s="43">
        <v>5</v>
      </c>
      <c r="AK32" s="4" t="s">
        <v>278</v>
      </c>
      <c r="AL32" s="10" t="s">
        <v>27</v>
      </c>
      <c r="AM32" s="7" t="s">
        <v>288</v>
      </c>
      <c r="AN32" s="7" t="s">
        <v>290</v>
      </c>
      <c r="AO32" s="7" t="s">
        <v>292</v>
      </c>
      <c r="AP32" s="7" t="s">
        <v>294</v>
      </c>
      <c r="AQ32" s="7" t="s">
        <v>295</v>
      </c>
      <c r="AR32" s="7" t="s">
        <v>297</v>
      </c>
      <c r="AV32" s="4" t="s">
        <v>278</v>
      </c>
      <c r="AW32" s="10" t="s">
        <v>27</v>
      </c>
      <c r="AX32" s="35">
        <v>2.3029999999999999</v>
      </c>
      <c r="AY32" s="35">
        <v>1.6140000000000001</v>
      </c>
      <c r="AZ32" s="35">
        <v>2.0369999999999999</v>
      </c>
      <c r="BA32" s="35">
        <v>1.829</v>
      </c>
      <c r="BB32" s="35">
        <v>1.8540000000000001</v>
      </c>
      <c r="BC32" s="35">
        <v>1.8979999999999999</v>
      </c>
      <c r="BD32" s="35"/>
      <c r="BE32" s="35"/>
      <c r="BF32" s="35"/>
      <c r="BG32" s="4" t="s">
        <v>278</v>
      </c>
      <c r="BH32" s="10" t="s">
        <v>27</v>
      </c>
      <c r="BI32" s="12">
        <f t="shared" si="20"/>
        <v>0.25889017256861729</v>
      </c>
      <c r="BJ32" s="12">
        <f t="shared" si="21"/>
        <v>1.666641978590885</v>
      </c>
      <c r="BK32" s="12">
        <f t="shared" si="22"/>
        <v>0.53129788176043102</v>
      </c>
      <c r="BL32" s="12">
        <f t="shared" si="23"/>
        <v>0.93214185562700447</v>
      </c>
      <c r="BM32" s="12">
        <f t="shared" si="24"/>
        <v>0.87123996244717972</v>
      </c>
      <c r="BN32" s="12">
        <f t="shared" si="25"/>
        <v>0.77355635323888694</v>
      </c>
      <c r="BO32" s="12"/>
      <c r="BP32" s="68">
        <f t="shared" si="28"/>
        <v>5.033768204233005</v>
      </c>
      <c r="BQ32" s="43">
        <f t="shared" si="27"/>
        <v>5.0499354981103615</v>
      </c>
      <c r="BR32" s="43">
        <v>5</v>
      </c>
      <c r="BS32" s="43"/>
      <c r="BT32" s="43"/>
      <c r="BU32" s="107" t="s">
        <v>278</v>
      </c>
      <c r="BV32" s="108" t="s">
        <v>27</v>
      </c>
      <c r="BW32" s="106" t="str">
        <f>"O2'="&amp;TEXT(BI32," 0.##0")</f>
        <v>O2'= 0.259</v>
      </c>
      <c r="BX32" s="106" t="str">
        <f>"O10'="&amp;TEXT(BJ32," 0.##0")</f>
        <v>O10'= 1.667</v>
      </c>
      <c r="BY32" s="106" t="str">
        <f>"O1'="&amp;TEXT(BK32," 0.##0")</f>
        <v>O1'= 0.531</v>
      </c>
      <c r="BZ32" s="106" t="str">
        <f>"O11'="&amp;TEXT(BL32," 0.##0")</f>
        <v>O11'= 0.932</v>
      </c>
      <c r="CA32" s="106" t="str">
        <f>"O6'="&amp;TEXT(BM32," 0.##0")</f>
        <v>O6'= 0.871</v>
      </c>
      <c r="CB32" s="106" t="str">
        <f>"O8'="&amp;TEXT(BN32," 0.##0")</f>
        <v>O8'= 0.774</v>
      </c>
      <c r="CC32" s="43"/>
      <c r="CD32" s="43"/>
      <c r="CF32" s="43"/>
      <c r="CH32" s="21"/>
      <c r="CI32" s="10" t="s">
        <v>278</v>
      </c>
      <c r="CJ32" s="7"/>
      <c r="CK32" s="7"/>
      <c r="CL32" s="52" t="str">
        <f>"V2 ="&amp;TEXT(BI31," 0.##0")</f>
        <v>V2 = 0.259</v>
      </c>
      <c r="CM32" s="52" t="str">
        <f>"V2' ="&amp;TEXT(BI32," 0.##0")</f>
        <v>V2' = 0.259</v>
      </c>
      <c r="CN32" s="7"/>
      <c r="CO32" s="7"/>
      <c r="CP32" s="52" t="str">
        <f>"V5 ="&amp;TEXT(BL37," 0.##0")</f>
        <v>V5 = 0.556</v>
      </c>
      <c r="CQ32" s="52" t="str">
        <f>"V5' ="&amp;TEXT(BL38," 0.##0")</f>
        <v>V5' = 0.556</v>
      </c>
      <c r="CR32" s="52" t="str">
        <f>"V5 ="&amp;TEXT(BJ37," 0.##0")</f>
        <v>V5 = 0.607</v>
      </c>
      <c r="CS32" s="52" t="str">
        <f>"V5' ="&amp;TEXT(BJ38," 0.##0")</f>
        <v>V5' = 0.607</v>
      </c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10" t="s">
        <v>278</v>
      </c>
      <c r="DM32" s="28"/>
      <c r="DN32" s="6"/>
    </row>
    <row r="33" spans="2:118" x14ac:dyDescent="0.35">
      <c r="C33" s="4" t="s">
        <v>218</v>
      </c>
      <c r="D33" s="8" t="s">
        <v>0</v>
      </c>
      <c r="E33" s="4" t="s">
        <v>219</v>
      </c>
      <c r="F33" s="4" t="s">
        <v>221</v>
      </c>
      <c r="G33" s="4" t="s">
        <v>223</v>
      </c>
      <c r="H33" s="4" t="s">
        <v>225</v>
      </c>
      <c r="I33" s="4" t="s">
        <v>847</v>
      </c>
      <c r="J33" s="4" t="s">
        <v>229</v>
      </c>
      <c r="N33" s="4" t="s">
        <v>218</v>
      </c>
      <c r="O33" s="8" t="s">
        <v>0</v>
      </c>
      <c r="P33" s="34">
        <v>1.698</v>
      </c>
      <c r="Q33" s="34">
        <v>2.117</v>
      </c>
      <c r="R33" s="34">
        <v>2.1230000000000002</v>
      </c>
      <c r="S33" s="34">
        <v>1.6859999999999999</v>
      </c>
      <c r="T33" s="34">
        <v>1.921</v>
      </c>
      <c r="U33" s="34">
        <v>1.9279999999999999</v>
      </c>
      <c r="W33" s="4" t="s">
        <v>218</v>
      </c>
      <c r="X33" s="8" t="s">
        <v>0</v>
      </c>
      <c r="Y33" s="12">
        <f t="shared" si="7"/>
        <v>1.3281457330605282</v>
      </c>
      <c r="Z33" s="12">
        <f t="shared" si="0"/>
        <v>0.42799291013244678</v>
      </c>
      <c r="AA33" s="12">
        <f t="shared" si="0"/>
        <v>0.42110845533047464</v>
      </c>
      <c r="AB33" s="12">
        <f t="shared" si="0"/>
        <v>1.3719268563937543</v>
      </c>
      <c r="AC33" s="12">
        <f t="shared" si="0"/>
        <v>0.72693448755104317</v>
      </c>
      <c r="AD33" s="12">
        <f t="shared" si="0"/>
        <v>0.71331095056601235</v>
      </c>
      <c r="AE33" s="12"/>
      <c r="AF33" s="68">
        <f t="shared" si="8"/>
        <v>4.9894193930342592</v>
      </c>
      <c r="AG33" s="43">
        <f t="shared" si="9"/>
        <v>4.9817270264866904</v>
      </c>
      <c r="AH33" s="43">
        <v>5</v>
      </c>
      <c r="AK33" s="4" t="s">
        <v>278</v>
      </c>
      <c r="AL33" s="8" t="s">
        <v>34</v>
      </c>
      <c r="AM33" s="4" t="s">
        <v>298</v>
      </c>
      <c r="AN33" s="4" t="s">
        <v>300</v>
      </c>
      <c r="AO33" s="4" t="s">
        <v>302</v>
      </c>
      <c r="AP33" s="4" t="s">
        <v>304</v>
      </c>
      <c r="AQ33" s="4" t="s">
        <v>306</v>
      </c>
      <c r="AR33" s="4" t="s">
        <v>308</v>
      </c>
      <c r="AV33" s="4" t="s">
        <v>278</v>
      </c>
      <c r="AW33" s="8" t="s">
        <v>34</v>
      </c>
      <c r="AX33" s="34">
        <v>2.3039999999999998</v>
      </c>
      <c r="AY33" s="34">
        <v>1.601</v>
      </c>
      <c r="AZ33" s="34">
        <v>2.0539999999999998</v>
      </c>
      <c r="BA33" s="34">
        <v>1.831</v>
      </c>
      <c r="BB33" s="34">
        <v>1.8859999999999999</v>
      </c>
      <c r="BC33" s="34">
        <v>1.8720000000000001</v>
      </c>
      <c r="BD33" s="34"/>
      <c r="BE33" s="34"/>
      <c r="BF33" s="34"/>
      <c r="BG33" s="4" t="s">
        <v>278</v>
      </c>
      <c r="BH33" s="8" t="s">
        <v>34</v>
      </c>
      <c r="BI33" s="12">
        <f t="shared" si="20"/>
        <v>0.25819141409306917</v>
      </c>
      <c r="BJ33" s="12">
        <f t="shared" si="21"/>
        <v>1.7262405405290759</v>
      </c>
      <c r="BK33" s="12">
        <f t="shared" si="22"/>
        <v>0.50743919990887854</v>
      </c>
      <c r="BL33" s="12">
        <f t="shared" si="23"/>
        <v>0.92711684434878605</v>
      </c>
      <c r="BM33" s="12">
        <f t="shared" si="24"/>
        <v>0.799055939062432</v>
      </c>
      <c r="BN33" s="12">
        <f t="shared" si="25"/>
        <v>0.82986977633200942</v>
      </c>
      <c r="BO33" s="12"/>
      <c r="BP33" s="68">
        <f t="shared" si="28"/>
        <v>5.0479137142742516</v>
      </c>
      <c r="BQ33" s="43">
        <f t="shared" si="27"/>
        <v>5.0716912925537994</v>
      </c>
      <c r="BR33" s="43">
        <v>5</v>
      </c>
      <c r="BS33" s="43"/>
      <c r="BT33" s="43"/>
      <c r="BU33" s="107" t="s">
        <v>278</v>
      </c>
      <c r="BV33" s="108" t="s">
        <v>34</v>
      </c>
      <c r="BW33" s="106" t="str">
        <f>"O2="&amp;TEXT(BI33," 0.##0")</f>
        <v>O2= 0.258</v>
      </c>
      <c r="BX33" s="106" t="str">
        <f>"O12="&amp;TEXT(BJ33," 0.##0")</f>
        <v>O12= 1.726</v>
      </c>
      <c r="BY33" s="106" t="str">
        <f>"O3="&amp;TEXT(BK33," 0.##0")</f>
        <v>O3= 0.507</v>
      </c>
      <c r="BZ33" s="106" t="str">
        <f>"O11="&amp;TEXT(BL33," 0.##0")</f>
        <v>O11= 0.927</v>
      </c>
      <c r="CA33" s="106" t="str">
        <f>"O7="&amp;TEXT(BM33," 0.##0")</f>
        <v>O7= 0.799</v>
      </c>
      <c r="CB33" s="106" t="str">
        <f>"O9="&amp;TEXT(BN33," 0.##0")</f>
        <v>O9= 0.830</v>
      </c>
      <c r="CC33" s="43"/>
      <c r="CD33" s="43"/>
      <c r="CF33" s="43"/>
      <c r="CH33" s="21"/>
      <c r="CI33" s="10" t="s">
        <v>278</v>
      </c>
      <c r="CJ33" s="7"/>
      <c r="CK33" s="7"/>
      <c r="CL33" s="52" t="str">
        <f>"V3 ="&amp;TEXT(BI33," 0.##0")</f>
        <v>V3 = 0.258</v>
      </c>
      <c r="CM33" s="52" t="str">
        <f>"V3' ="&amp;TEXT(BI34," 0.##0")</f>
        <v>V3' = 0.258</v>
      </c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10" t="s">
        <v>278</v>
      </c>
      <c r="DM33" s="28"/>
      <c r="DN33" s="6"/>
    </row>
    <row r="34" spans="2:118" x14ac:dyDescent="0.35">
      <c r="C34" s="4" t="s">
        <v>218</v>
      </c>
      <c r="D34" s="8" t="s">
        <v>7</v>
      </c>
      <c r="E34" s="4" t="s">
        <v>220</v>
      </c>
      <c r="F34" s="4" t="s">
        <v>222</v>
      </c>
      <c r="G34" s="4" t="s">
        <v>846</v>
      </c>
      <c r="H34" s="4" t="s">
        <v>226</v>
      </c>
      <c r="I34" s="4" t="s">
        <v>848</v>
      </c>
      <c r="J34" s="4" t="s">
        <v>230</v>
      </c>
      <c r="N34" s="4" t="s">
        <v>218</v>
      </c>
      <c r="O34" s="8" t="s">
        <v>7</v>
      </c>
      <c r="P34" s="34">
        <v>1.698</v>
      </c>
      <c r="Q34" s="34">
        <v>2.117</v>
      </c>
      <c r="R34" s="34">
        <v>2.1230000000000002</v>
      </c>
      <c r="S34" s="34">
        <v>1.6859999999999999</v>
      </c>
      <c r="T34" s="34">
        <v>1.921</v>
      </c>
      <c r="U34" s="34">
        <v>1.9279999999999999</v>
      </c>
      <c r="W34" s="4" t="s">
        <v>218</v>
      </c>
      <c r="X34" s="8" t="s">
        <v>7</v>
      </c>
      <c r="Y34" s="12">
        <f t="shared" si="7"/>
        <v>1.3281457330605282</v>
      </c>
      <c r="Z34" s="12">
        <f t="shared" si="0"/>
        <v>0.42799291013244678</v>
      </c>
      <c r="AA34" s="12">
        <f t="shared" si="0"/>
        <v>0.42110845533047464</v>
      </c>
      <c r="AB34" s="12">
        <f t="shared" si="0"/>
        <v>1.3719268563937543</v>
      </c>
      <c r="AC34" s="12">
        <f t="shared" si="0"/>
        <v>0.72693448755104317</v>
      </c>
      <c r="AD34" s="12">
        <f t="shared" si="0"/>
        <v>0.71331095056601235</v>
      </c>
      <c r="AE34" s="12"/>
      <c r="AF34" s="68">
        <f t="shared" si="8"/>
        <v>4.9894193930342592</v>
      </c>
      <c r="AG34" s="43">
        <f t="shared" si="9"/>
        <v>4.9817270264866904</v>
      </c>
      <c r="AH34" s="43">
        <v>5</v>
      </c>
      <c r="AK34" s="4" t="s">
        <v>278</v>
      </c>
      <c r="AL34" s="8" t="s">
        <v>33</v>
      </c>
      <c r="AM34" s="4" t="s">
        <v>299</v>
      </c>
      <c r="AN34" s="4" t="s">
        <v>301</v>
      </c>
      <c r="AO34" s="4" t="s">
        <v>303</v>
      </c>
      <c r="AP34" s="4" t="s">
        <v>305</v>
      </c>
      <c r="AQ34" s="4" t="s">
        <v>307</v>
      </c>
      <c r="AR34" s="4" t="s">
        <v>309</v>
      </c>
      <c r="AV34" s="4" t="s">
        <v>278</v>
      </c>
      <c r="AW34" s="8" t="s">
        <v>33</v>
      </c>
      <c r="AX34" s="34">
        <v>2.3039999999999998</v>
      </c>
      <c r="AY34" s="34">
        <v>1.601</v>
      </c>
      <c r="AZ34" s="34">
        <v>2.0539999999999998</v>
      </c>
      <c r="BA34" s="34">
        <v>1.831</v>
      </c>
      <c r="BB34" s="34">
        <v>1.8859999999999999</v>
      </c>
      <c r="BC34" s="34">
        <v>1.8720000000000001</v>
      </c>
      <c r="BD34" s="34"/>
      <c r="BE34" s="34"/>
      <c r="BF34" s="34"/>
      <c r="BG34" s="4" t="s">
        <v>278</v>
      </c>
      <c r="BH34" s="8" t="s">
        <v>33</v>
      </c>
      <c r="BI34" s="12">
        <f t="shared" si="20"/>
        <v>0.25819141409306917</v>
      </c>
      <c r="BJ34" s="12">
        <f t="shared" si="21"/>
        <v>1.7262405405290759</v>
      </c>
      <c r="BK34" s="12">
        <f t="shared" si="22"/>
        <v>0.50743919990887854</v>
      </c>
      <c r="BL34" s="12">
        <f t="shared" si="23"/>
        <v>0.92711684434878605</v>
      </c>
      <c r="BM34" s="12">
        <f t="shared" si="24"/>
        <v>0.799055939062432</v>
      </c>
      <c r="BN34" s="12">
        <f t="shared" si="25"/>
        <v>0.82986977633200942</v>
      </c>
      <c r="BO34" s="12"/>
      <c r="BP34" s="68">
        <f t="shared" si="28"/>
        <v>5.0479137142742516</v>
      </c>
      <c r="BQ34" s="43">
        <f t="shared" si="27"/>
        <v>5.0716912925537994</v>
      </c>
      <c r="BR34" s="43">
        <v>5</v>
      </c>
      <c r="BS34" s="43"/>
      <c r="BT34" s="43"/>
      <c r="BU34" s="107" t="s">
        <v>278</v>
      </c>
      <c r="BV34" s="108" t="s">
        <v>33</v>
      </c>
      <c r="BW34" s="106" t="str">
        <f>"O2'="&amp;TEXT(BI34," 0.##0")</f>
        <v>O2'= 0.258</v>
      </c>
      <c r="BX34" s="106" t="str">
        <f>"O12'="&amp;TEXT(BJ34," 0.##0")</f>
        <v>O12'= 1.726</v>
      </c>
      <c r="BY34" s="106" t="str">
        <f>"O3'="&amp;TEXT(BK34," 0.##0")</f>
        <v>O3'= 0.507</v>
      </c>
      <c r="BZ34" s="106" t="str">
        <f>"O11'="&amp;TEXT(BL34," 0.##0")</f>
        <v>O11'= 0.927</v>
      </c>
      <c r="CA34" s="106" t="str">
        <f>"O7'="&amp;TEXT(BM34," 0.##0")</f>
        <v>O7'= 0.799</v>
      </c>
      <c r="CB34" s="106" t="str">
        <f>"O9'="&amp;TEXT(BN34," 0.##0")</f>
        <v>O9'= 0.830</v>
      </c>
      <c r="CC34" s="43"/>
      <c r="CD34" s="43"/>
      <c r="CF34" s="43"/>
      <c r="CH34" s="21"/>
      <c r="CI34" s="10" t="s">
        <v>278</v>
      </c>
      <c r="CJ34" s="7"/>
      <c r="CK34" s="7"/>
      <c r="CL34" s="52" t="str">
        <f>"V4 ="&amp;TEXT(BN35," 0.##0")</f>
        <v>V4 = 0.302</v>
      </c>
      <c r="CM34" s="52" t="str">
        <f>"V4' ="&amp;TEXT(BN36," 0.##0")</f>
        <v>V4' = 0.302</v>
      </c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10" t="s">
        <v>278</v>
      </c>
      <c r="DM34" s="28"/>
      <c r="DN34" s="6"/>
    </row>
    <row r="35" spans="2:118" x14ac:dyDescent="0.35">
      <c r="C35" s="4" t="s">
        <v>648</v>
      </c>
      <c r="D35" s="8" t="s">
        <v>0</v>
      </c>
      <c r="E35" s="4" t="s">
        <v>869</v>
      </c>
      <c r="F35" s="4" t="s">
        <v>871</v>
      </c>
      <c r="G35" s="4" t="s">
        <v>873</v>
      </c>
      <c r="H35" s="4" t="s">
        <v>875</v>
      </c>
      <c r="I35" s="4" t="s">
        <v>877</v>
      </c>
      <c r="J35" s="4" t="s">
        <v>431</v>
      </c>
      <c r="N35" s="4" t="s">
        <v>648</v>
      </c>
      <c r="O35" s="8" t="s">
        <v>0</v>
      </c>
      <c r="P35" s="34">
        <v>1.696</v>
      </c>
      <c r="Q35" s="34">
        <v>2.1059999999999999</v>
      </c>
      <c r="R35" s="34">
        <v>2.1070000000000002</v>
      </c>
      <c r="S35" s="34">
        <v>1.696</v>
      </c>
      <c r="T35" s="34">
        <v>1.913</v>
      </c>
      <c r="U35" s="34">
        <v>1.9059999999999999</v>
      </c>
      <c r="W35" s="4" t="s">
        <v>648</v>
      </c>
      <c r="X35" s="8" t="s">
        <v>0</v>
      </c>
      <c r="Y35" s="12">
        <f t="shared" si="7"/>
        <v>1.3353443373447969</v>
      </c>
      <c r="Z35" s="12">
        <f t="shared" si="0"/>
        <v>0.44090805430219954</v>
      </c>
      <c r="AA35" s="12">
        <f t="shared" si="0"/>
        <v>0.43971801979133157</v>
      </c>
      <c r="AB35" s="12">
        <f t="shared" si="0"/>
        <v>1.3353443373447969</v>
      </c>
      <c r="AC35" s="12">
        <f t="shared" si="0"/>
        <v>0.74282314021926388</v>
      </c>
      <c r="AD35" s="12">
        <f t="shared" si="0"/>
        <v>0.75701033097539072</v>
      </c>
      <c r="AE35" s="12"/>
      <c r="AF35" s="68">
        <f t="shared" si="8"/>
        <v>5.0511482199777795</v>
      </c>
      <c r="AG35" s="43">
        <f t="shared" si="9"/>
        <v>5.0766659623258246</v>
      </c>
      <c r="AH35" s="43">
        <v>5</v>
      </c>
      <c r="AK35" s="4" t="s">
        <v>278</v>
      </c>
      <c r="AL35" s="8" t="s">
        <v>47</v>
      </c>
      <c r="AM35" s="4" t="s">
        <v>310</v>
      </c>
      <c r="AN35" s="4" t="s">
        <v>312</v>
      </c>
      <c r="AO35" s="4" t="s">
        <v>314</v>
      </c>
      <c r="AP35" s="4" t="s">
        <v>316</v>
      </c>
      <c r="AQ35" s="4" t="s">
        <v>318</v>
      </c>
      <c r="AR35" s="4" t="s">
        <v>265</v>
      </c>
      <c r="AV35" s="4" t="s">
        <v>278</v>
      </c>
      <c r="AW35" s="8" t="s">
        <v>47</v>
      </c>
      <c r="AX35" s="34">
        <v>1.982</v>
      </c>
      <c r="AY35" s="34">
        <v>1.8380000000000001</v>
      </c>
      <c r="AZ35" s="34">
        <v>2.0049999999999999</v>
      </c>
      <c r="BA35" s="34">
        <v>1.81</v>
      </c>
      <c r="BB35" s="34">
        <v>1.6120000000000001</v>
      </c>
      <c r="BC35" s="34">
        <v>2.246</v>
      </c>
      <c r="BD35" s="34"/>
      <c r="BE35" s="34"/>
      <c r="BF35" s="34"/>
      <c r="BG35" s="4" t="s">
        <v>278</v>
      </c>
      <c r="BH35" s="8" t="s">
        <v>47</v>
      </c>
      <c r="BI35" s="12">
        <f t="shared" si="20"/>
        <v>0.61644647322800172</v>
      </c>
      <c r="BJ35" s="12">
        <f t="shared" si="21"/>
        <v>0.90974167391082517</v>
      </c>
      <c r="BK35" s="12">
        <f t="shared" si="22"/>
        <v>0.57929354369901986</v>
      </c>
      <c r="BL35" s="12">
        <f t="shared" si="23"/>
        <v>0.98125892055152408</v>
      </c>
      <c r="BM35" s="12">
        <f t="shared" si="24"/>
        <v>1.675675246393342</v>
      </c>
      <c r="BN35" s="12">
        <f t="shared" si="25"/>
        <v>0.30200935136638946</v>
      </c>
      <c r="BO35" s="12"/>
      <c r="BP35" s="68">
        <f t="shared" si="28"/>
        <v>5.0644252091491024</v>
      </c>
      <c r="BQ35" s="43">
        <f t="shared" si="27"/>
        <v>5.0970859716713193</v>
      </c>
      <c r="BR35" s="43">
        <v>5</v>
      </c>
      <c r="BS35" s="43"/>
      <c r="BT35" s="43"/>
      <c r="BU35" s="107" t="s">
        <v>278</v>
      </c>
      <c r="BV35" s="108" t="s">
        <v>47</v>
      </c>
      <c r="BW35" s="106" t="str">
        <f>"O5="&amp;TEXT(BI35," 0.##0")</f>
        <v>O5= 0.616</v>
      </c>
      <c r="BX35" s="106" t="str">
        <f>"O6="&amp;TEXT(BJ35," 0.##0")</f>
        <v>O6= 0.910</v>
      </c>
      <c r="BY35" s="106" t="str">
        <f>"O4="&amp;TEXT(BK35," 0.##0")</f>
        <v>O4= 0.579</v>
      </c>
      <c r="BZ35" s="106" t="str">
        <f>"O7="&amp;TEXT(BL35," 0.##0")</f>
        <v>O7= 0.981</v>
      </c>
      <c r="CA35" s="106" t="str">
        <f>"O13="&amp;TEXT(BM35," 0.##0")</f>
        <v>O13= 1.676</v>
      </c>
      <c r="CB35" s="106" t="str">
        <f>"O2="&amp;TEXT(BN35," 0.##0")</f>
        <v>O2= 0.302</v>
      </c>
      <c r="CC35" s="43"/>
      <c r="CD35" s="43"/>
      <c r="CF35" s="43"/>
      <c r="CH35" s="21"/>
      <c r="CI35" s="47" t="s">
        <v>278</v>
      </c>
      <c r="CJ35" s="16"/>
      <c r="CK35" s="16"/>
      <c r="CL35" s="53" t="str">
        <f>"V5' ="&amp;TEXT(BN38," 0.##0")</f>
        <v>V5' = 0.306</v>
      </c>
      <c r="CM35" s="53" t="str">
        <f>"V5 ="&amp;TEXT(BN37," 0.##0")</f>
        <v>V5 = 0.306</v>
      </c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47" t="s">
        <v>278</v>
      </c>
      <c r="DM35" s="28"/>
      <c r="DN35" s="6"/>
    </row>
    <row r="36" spans="2:118" x14ac:dyDescent="0.35">
      <c r="C36" s="4" t="s">
        <v>648</v>
      </c>
      <c r="D36" s="8" t="s">
        <v>7</v>
      </c>
      <c r="E36" s="4" t="s">
        <v>870</v>
      </c>
      <c r="F36" s="4" t="s">
        <v>872</v>
      </c>
      <c r="G36" s="4" t="s">
        <v>874</v>
      </c>
      <c r="H36" s="4" t="s">
        <v>876</v>
      </c>
      <c r="I36" s="4" t="s">
        <v>664</v>
      </c>
      <c r="J36" s="4" t="s">
        <v>528</v>
      </c>
      <c r="N36" s="4" t="s">
        <v>648</v>
      </c>
      <c r="O36" s="8" t="s">
        <v>7</v>
      </c>
      <c r="P36" s="34">
        <v>1.696</v>
      </c>
      <c r="Q36" s="34">
        <v>2.0979999999999999</v>
      </c>
      <c r="R36" s="34">
        <v>2.1269999999999998</v>
      </c>
      <c r="S36" s="34">
        <v>1.6850000000000001</v>
      </c>
      <c r="T36" s="34">
        <v>1.9179999999999999</v>
      </c>
      <c r="U36" s="34">
        <v>1.9219999999999999</v>
      </c>
      <c r="W36" s="4" t="s">
        <v>648</v>
      </c>
      <c r="X36" s="8" t="s">
        <v>7</v>
      </c>
      <c r="Y36" s="12">
        <f t="shared" si="7"/>
        <v>1.3353443373447969</v>
      </c>
      <c r="Z36" s="12">
        <f t="shared" si="0"/>
        <v>0.45054500928700031</v>
      </c>
      <c r="AA36" s="12">
        <f t="shared" si="0"/>
        <v>0.4165804512868676</v>
      </c>
      <c r="AB36" s="12">
        <f t="shared" si="0"/>
        <v>1.3756397820233868</v>
      </c>
      <c r="AC36" s="12">
        <f t="shared" si="0"/>
        <v>0.73285251052709166</v>
      </c>
      <c r="AD36" s="12">
        <f t="shared" si="0"/>
        <v>0.72497245234010876</v>
      </c>
      <c r="AE36" s="12"/>
      <c r="AF36" s="68">
        <f t="shared" si="8"/>
        <v>5.0359345428092519</v>
      </c>
      <c r="AG36" s="43">
        <f t="shared" si="9"/>
        <v>5.0532673268406292</v>
      </c>
      <c r="AH36" s="43">
        <v>5</v>
      </c>
      <c r="AK36" s="4" t="s">
        <v>278</v>
      </c>
      <c r="AL36" s="8" t="s">
        <v>48</v>
      </c>
      <c r="AM36" s="4" t="s">
        <v>311</v>
      </c>
      <c r="AN36" s="4" t="s">
        <v>313</v>
      </c>
      <c r="AO36" s="4" t="s">
        <v>315</v>
      </c>
      <c r="AP36" s="4" t="s">
        <v>317</v>
      </c>
      <c r="AQ36" s="4" t="s">
        <v>740</v>
      </c>
      <c r="AR36" s="4" t="s">
        <v>264</v>
      </c>
      <c r="AV36" s="4" t="s">
        <v>278</v>
      </c>
      <c r="AW36" s="8" t="s">
        <v>48</v>
      </c>
      <c r="AX36" s="34">
        <v>1.982</v>
      </c>
      <c r="AY36" s="34">
        <v>1.8380000000000001</v>
      </c>
      <c r="AZ36" s="34">
        <v>2.0049999999999999</v>
      </c>
      <c r="BA36" s="34">
        <v>1.81</v>
      </c>
      <c r="BB36" s="34">
        <v>1.6120000000000001</v>
      </c>
      <c r="BC36" s="34">
        <v>2.246</v>
      </c>
      <c r="BD36" s="34"/>
      <c r="BE36" s="34"/>
      <c r="BF36" s="34"/>
      <c r="BG36" s="4" t="s">
        <v>278</v>
      </c>
      <c r="BH36" s="8" t="s">
        <v>48</v>
      </c>
      <c r="BI36" s="12">
        <f t="shared" si="20"/>
        <v>0.61644647322800172</v>
      </c>
      <c r="BJ36" s="12">
        <f t="shared" si="21"/>
        <v>0.90974167391082517</v>
      </c>
      <c r="BK36" s="12">
        <f t="shared" si="22"/>
        <v>0.57929354369901986</v>
      </c>
      <c r="BL36" s="12">
        <f t="shared" si="23"/>
        <v>0.98125892055152408</v>
      </c>
      <c r="BM36" s="12">
        <f t="shared" si="24"/>
        <v>1.675675246393342</v>
      </c>
      <c r="BN36" s="12">
        <f t="shared" si="25"/>
        <v>0.30200935136638946</v>
      </c>
      <c r="BO36" s="12"/>
      <c r="BP36" s="68">
        <f t="shared" si="28"/>
        <v>5.0644252091491024</v>
      </c>
      <c r="BQ36" s="43">
        <f t="shared" si="27"/>
        <v>5.0970859716713193</v>
      </c>
      <c r="BR36" s="43">
        <v>5</v>
      </c>
      <c r="BS36" s="43"/>
      <c r="BT36" s="43"/>
      <c r="BU36" s="107" t="s">
        <v>278</v>
      </c>
      <c r="BV36" s="108" t="s">
        <v>48</v>
      </c>
      <c r="BW36" s="106" t="str">
        <f>"O5'="&amp;TEXT(BI36," 0.##0")</f>
        <v>O5'= 0.616</v>
      </c>
      <c r="BX36" s="106" t="str">
        <f>"O6'="&amp;TEXT(BJ36," 0.##0")</f>
        <v>O6'= 0.910</v>
      </c>
      <c r="BY36" s="106" t="str">
        <f>"O4'="&amp;TEXT(BK36," 0.##0")</f>
        <v>O4'= 0.579</v>
      </c>
      <c r="BZ36" s="106" t="str">
        <f>"O7'="&amp;TEXT(BL36," 0.##0")</f>
        <v>O7'= 0.981</v>
      </c>
      <c r="CA36" s="106" t="str">
        <f>"O13'="&amp;TEXT(BM36," 0.##0")</f>
        <v>O13'= 1.676</v>
      </c>
      <c r="CB36" s="106" t="str">
        <f>"O2'="&amp;TEXT(BN36," 0.##0")</f>
        <v>O2'= 0.302</v>
      </c>
      <c r="CC36" s="43"/>
      <c r="CD36" s="43"/>
      <c r="CF36" s="43"/>
      <c r="CG36" s="2" t="s">
        <v>935</v>
      </c>
      <c r="CH36" s="21"/>
      <c r="CI36" s="20"/>
      <c r="CJ36" s="19">
        <f>2-(SUM(BI29+BK31))</f>
        <v>0.12612015988037228</v>
      </c>
      <c r="CK36" s="19">
        <f>2-SUM(BI30,BK32)</f>
        <v>0.12612015988037228</v>
      </c>
      <c r="CL36" s="19">
        <f>2-(SUM(BK29,BJ30,BI31,BI33,BN35,BN38))</f>
        <v>3.9673543939524825E-2</v>
      </c>
      <c r="CM36" s="19">
        <f>2-(SUM(BJ29,BK30,BI32,BI34,BN36,BN37))</f>
        <v>3.9673543939524825E-2</v>
      </c>
      <c r="CN36" s="19">
        <f>2-(SUM(BL30,BK33))</f>
        <v>0.12063394369736713</v>
      </c>
      <c r="CO36" s="19">
        <f>2-SUM(BK34,BL29)</f>
        <v>0.12063394369736713</v>
      </c>
      <c r="CP36" s="19">
        <f>2-SUM(BM29,BK35,BL37)</f>
        <v>9.5041861373155623E-2</v>
      </c>
      <c r="CQ36" s="19">
        <f>2-SUM(BL38,BK36,BM30)</f>
        <v>9.5041861373155845E-2</v>
      </c>
      <c r="CR36" s="19">
        <f>2-(SUM(BN30,BI35,BJ37))</f>
        <v>0.10124570005659583</v>
      </c>
      <c r="CS36" s="19">
        <f>2-SUM(BN29,BI36,BJ38)</f>
        <v>0.10124570005659583</v>
      </c>
      <c r="CT36" s="19">
        <f>2-SUM(BM31,BJ35)</f>
        <v>0.21901836364199512</v>
      </c>
      <c r="CU36" s="19">
        <f>2-SUM(BM32,BJ36)</f>
        <v>0.21901836364199512</v>
      </c>
      <c r="CV36" s="19">
        <f>2-SUM(BM33,BL35)</f>
        <v>0.21968514038604381</v>
      </c>
      <c r="CW36" s="19">
        <f>2-SUM(BL36,BM34)</f>
        <v>0.21968514038604381</v>
      </c>
      <c r="CX36" s="19">
        <f>2-SUM(BK38,BN31)</f>
        <v>0.20734463114356139</v>
      </c>
      <c r="CY36" s="19">
        <f>2-SUM(BN32,BK37)</f>
        <v>0.20734463114356139</v>
      </c>
      <c r="CZ36" s="19">
        <f>2-SUM(BN33,BI38)</f>
        <v>0.26773501040393377</v>
      </c>
      <c r="DA36" s="19">
        <f>2-SUM(BI37,BN34)</f>
        <v>0.26773501040393377</v>
      </c>
      <c r="DB36" s="19">
        <f>2-BJ31</f>
        <v>0.33335802140911497</v>
      </c>
      <c r="DC36" s="19">
        <f>2-BJ32</f>
        <v>0.33335802140911497</v>
      </c>
      <c r="DD36" s="19">
        <f>2-SUM(BL31,BL33)</f>
        <v>0.14074130002420948</v>
      </c>
      <c r="DE36" s="19">
        <f>2-SUM(BL32,BL34)</f>
        <v>0.14074130002420948</v>
      </c>
      <c r="DF36" s="19">
        <f>2-BJ33</f>
        <v>0.27375945947092406</v>
      </c>
      <c r="DG36" s="19">
        <f>2-BJ34</f>
        <v>0.27375945947092406</v>
      </c>
      <c r="DH36" s="19">
        <f>2-BM35</f>
        <v>0.32432475360665802</v>
      </c>
      <c r="DI36" s="19">
        <f>2-BM36</f>
        <v>0.32432475360665802</v>
      </c>
      <c r="DJ36" s="19">
        <f>2-BM37</f>
        <v>0.34234259246835386</v>
      </c>
      <c r="DK36" s="19">
        <f>2-BM38</f>
        <v>0.34234259246835386</v>
      </c>
      <c r="DL36" s="20"/>
      <c r="DM36" s="45">
        <f>SUM(CJ36:DK36)</f>
        <v>5.6220489630036194</v>
      </c>
      <c r="DN36" s="6"/>
    </row>
    <row r="37" spans="2:118" x14ac:dyDescent="0.35">
      <c r="C37" s="4" t="s">
        <v>655</v>
      </c>
      <c r="D37" s="8" t="s">
        <v>0</v>
      </c>
      <c r="E37" s="4" t="s">
        <v>656</v>
      </c>
      <c r="F37" s="4" t="s">
        <v>658</v>
      </c>
      <c r="G37" s="4" t="s">
        <v>660</v>
      </c>
      <c r="H37" s="4" t="s">
        <v>650</v>
      </c>
      <c r="I37" s="4" t="s">
        <v>663</v>
      </c>
      <c r="J37" s="4" t="s">
        <v>665</v>
      </c>
      <c r="N37" s="4" t="s">
        <v>655</v>
      </c>
      <c r="O37" s="8" t="s">
        <v>0</v>
      </c>
      <c r="P37" s="34">
        <v>1.704</v>
      </c>
      <c r="Q37" s="34">
        <v>2.101</v>
      </c>
      <c r="R37" s="34">
        <v>2.1190000000000002</v>
      </c>
      <c r="S37" s="34">
        <v>1.6839999999999999</v>
      </c>
      <c r="T37" s="34">
        <v>1.9179999999999999</v>
      </c>
      <c r="U37" s="34">
        <v>1.92</v>
      </c>
      <c r="W37" s="4" t="s">
        <v>655</v>
      </c>
      <c r="X37" s="8" t="s">
        <v>0</v>
      </c>
      <c r="Y37" s="12">
        <f t="shared" si="7"/>
        <v>1.3067819229290532</v>
      </c>
      <c r="Z37" s="12">
        <f t="shared" si="0"/>
        <v>0.44690671143251565</v>
      </c>
      <c r="AA37" s="12">
        <f t="shared" si="0"/>
        <v>0.42568567632738757</v>
      </c>
      <c r="AB37" s="12">
        <f t="shared" si="0"/>
        <v>1.379362756160101</v>
      </c>
      <c r="AC37" s="12">
        <f t="shared" si="0"/>
        <v>0.73285251052709166</v>
      </c>
      <c r="AD37" s="12">
        <f t="shared" si="0"/>
        <v>0.72890183273224862</v>
      </c>
      <c r="AE37" s="12"/>
      <c r="AF37" s="68">
        <f t="shared" si="8"/>
        <v>5.0204914101083986</v>
      </c>
      <c r="AG37" s="43">
        <f t="shared" si="9"/>
        <v>5.0295157887467168</v>
      </c>
      <c r="AH37" s="43">
        <v>5</v>
      </c>
      <c r="AK37" s="4" t="s">
        <v>278</v>
      </c>
      <c r="AL37" s="8" t="s">
        <v>61</v>
      </c>
      <c r="AM37" s="4" t="s">
        <v>319</v>
      </c>
      <c r="AN37" s="4" t="s">
        <v>320</v>
      </c>
      <c r="AO37" s="4" t="s">
        <v>322</v>
      </c>
      <c r="AP37" s="7" t="s">
        <v>324</v>
      </c>
      <c r="AQ37" s="7" t="s">
        <v>325</v>
      </c>
      <c r="AR37" s="4" t="s">
        <v>327</v>
      </c>
      <c r="AV37" s="4" t="s">
        <v>278</v>
      </c>
      <c r="AW37" s="8" t="s">
        <v>61</v>
      </c>
      <c r="AX37" s="34">
        <v>1.841</v>
      </c>
      <c r="AY37" s="34">
        <v>1.988</v>
      </c>
      <c r="AZ37" s="34">
        <v>1.796</v>
      </c>
      <c r="BA37" s="35">
        <v>2.02</v>
      </c>
      <c r="BB37" s="35">
        <v>1.6160000000000001</v>
      </c>
      <c r="BC37" s="34">
        <v>2.2410000000000001</v>
      </c>
      <c r="BD37" s="34"/>
      <c r="BE37" s="34"/>
      <c r="BF37" s="34"/>
      <c r="BG37" s="4" t="s">
        <v>278</v>
      </c>
      <c r="BH37" s="8" t="s">
        <v>61</v>
      </c>
      <c r="BI37" s="12">
        <f t="shared" si="20"/>
        <v>0.90239521326405692</v>
      </c>
      <c r="BJ37" s="12">
        <f t="shared" si="21"/>
        <v>0.60653065971263331</v>
      </c>
      <c r="BK37" s="12">
        <f t="shared" si="22"/>
        <v>1.0190990156175517</v>
      </c>
      <c r="BL37" s="12">
        <f t="shared" si="23"/>
        <v>0.55627834667445841</v>
      </c>
      <c r="BM37" s="12">
        <f t="shared" si="24"/>
        <v>1.6576574075316461</v>
      </c>
      <c r="BN37" s="12">
        <f t="shared" si="25"/>
        <v>0.3061182591790701</v>
      </c>
      <c r="BO37" s="12"/>
      <c r="BP37" s="68">
        <f t="shared" si="28"/>
        <v>5.0480789019794168</v>
      </c>
      <c r="BQ37" s="43">
        <f t="shared" si="27"/>
        <v>5.0719453512443433</v>
      </c>
      <c r="BR37" s="43">
        <v>5</v>
      </c>
      <c r="BS37" s="43"/>
      <c r="BT37" s="43"/>
      <c r="BU37" s="107" t="s">
        <v>278</v>
      </c>
      <c r="BV37" s="108" t="s">
        <v>61</v>
      </c>
      <c r="BW37" s="106" t="str">
        <f>"O9'="&amp;TEXT(BI37," 0.##0")</f>
        <v>O9'= 0.902</v>
      </c>
      <c r="BX37" s="106" t="str">
        <f>"O5="&amp;TEXT(BJ37," 0.##0")</f>
        <v>O5= 0.607</v>
      </c>
      <c r="BY37" s="106" t="str">
        <f>"O8'="&amp;TEXT(BK37," 0.##0")</f>
        <v>O8'= 1.019</v>
      </c>
      <c r="BZ37" s="106" t="str">
        <f>"O4="&amp;TEXT(BL37," 0.##0")</f>
        <v>O4= 0.556</v>
      </c>
      <c r="CA37" s="106" t="str">
        <f>"O14="&amp;TEXT(BM37," 0.##0")</f>
        <v>O14= 1.658</v>
      </c>
      <c r="CB37" s="106" t="str">
        <f>"O2'="&amp;TEXT(BN37," 0.##0")</f>
        <v>O2'= 0.306</v>
      </c>
      <c r="CC37" s="43"/>
      <c r="CD37" s="43"/>
      <c r="CF37" s="43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</row>
    <row r="38" spans="2:118" x14ac:dyDescent="0.35">
      <c r="C38" s="4" t="s">
        <v>655</v>
      </c>
      <c r="D38" s="8" t="s">
        <v>7</v>
      </c>
      <c r="E38" s="4" t="s">
        <v>657</v>
      </c>
      <c r="F38" s="4" t="s">
        <v>659</v>
      </c>
      <c r="G38" s="4" t="s">
        <v>661</v>
      </c>
      <c r="H38" s="4" t="s">
        <v>662</v>
      </c>
      <c r="I38" s="4" t="s">
        <v>664</v>
      </c>
      <c r="J38" s="4" t="s">
        <v>666</v>
      </c>
      <c r="N38" s="4" t="s">
        <v>655</v>
      </c>
      <c r="O38" s="8" t="s">
        <v>7</v>
      </c>
      <c r="P38" s="34">
        <v>1.704</v>
      </c>
      <c r="Q38" s="34">
        <v>2.101</v>
      </c>
      <c r="R38" s="34">
        <v>2.1190000000000002</v>
      </c>
      <c r="S38" s="34">
        <v>1.6839999999999999</v>
      </c>
      <c r="T38" s="34">
        <v>1.9179999999999999</v>
      </c>
      <c r="U38" s="34">
        <v>1.92</v>
      </c>
      <c r="W38" s="4" t="s">
        <v>655</v>
      </c>
      <c r="X38" s="8" t="s">
        <v>7</v>
      </c>
      <c r="Y38" s="12">
        <f t="shared" si="7"/>
        <v>1.3067819229290532</v>
      </c>
      <c r="Z38" s="12">
        <f t="shared" si="0"/>
        <v>0.44690671143251565</v>
      </c>
      <c r="AA38" s="12">
        <f t="shared" si="0"/>
        <v>0.42568567632738757</v>
      </c>
      <c r="AB38" s="12">
        <f t="shared" si="0"/>
        <v>1.379362756160101</v>
      </c>
      <c r="AC38" s="12">
        <f t="shared" si="0"/>
        <v>0.73285251052709166</v>
      </c>
      <c r="AD38" s="12">
        <f t="shared" si="0"/>
        <v>0.72890183273224862</v>
      </c>
      <c r="AE38" s="12"/>
      <c r="AF38" s="68">
        <f t="shared" si="8"/>
        <v>5.0204914101083986</v>
      </c>
      <c r="AG38" s="43">
        <f t="shared" si="9"/>
        <v>5.0295157887467168</v>
      </c>
      <c r="AH38" s="43">
        <v>5</v>
      </c>
      <c r="AK38" s="4" t="s">
        <v>278</v>
      </c>
      <c r="AL38" s="8" t="s">
        <v>62</v>
      </c>
      <c r="AM38" s="4" t="s">
        <v>841</v>
      </c>
      <c r="AN38" s="4" t="s">
        <v>321</v>
      </c>
      <c r="AO38" s="4" t="s">
        <v>323</v>
      </c>
      <c r="AP38" s="7" t="s">
        <v>57</v>
      </c>
      <c r="AQ38" s="7" t="s">
        <v>326</v>
      </c>
      <c r="AR38" s="4" t="s">
        <v>328</v>
      </c>
      <c r="AV38" s="4" t="s">
        <v>278</v>
      </c>
      <c r="AW38" s="8" t="s">
        <v>62</v>
      </c>
      <c r="AX38" s="34">
        <v>1.841</v>
      </c>
      <c r="AY38" s="34">
        <v>1.988</v>
      </c>
      <c r="AZ38" s="34">
        <v>1.796</v>
      </c>
      <c r="BA38" s="35">
        <v>2.02</v>
      </c>
      <c r="BB38" s="35">
        <v>1.6160000000000001</v>
      </c>
      <c r="BC38" s="34">
        <v>2.2410000000000001</v>
      </c>
      <c r="BD38" s="34"/>
      <c r="BE38" s="34"/>
      <c r="BF38" s="34"/>
      <c r="BG38" s="4" t="s">
        <v>278</v>
      </c>
      <c r="BH38" s="8" t="s">
        <v>62</v>
      </c>
      <c r="BI38" s="12">
        <f t="shared" si="20"/>
        <v>0.90239521326405692</v>
      </c>
      <c r="BJ38" s="12">
        <f t="shared" si="21"/>
        <v>0.60653065971263331</v>
      </c>
      <c r="BK38" s="12">
        <f t="shared" si="22"/>
        <v>1.0190990156175517</v>
      </c>
      <c r="BL38" s="12">
        <f t="shared" si="23"/>
        <v>0.55627834667445841</v>
      </c>
      <c r="BM38" s="12">
        <f t="shared" si="24"/>
        <v>1.6576574075316461</v>
      </c>
      <c r="BN38" s="12">
        <f t="shared" si="25"/>
        <v>0.3061182591790701</v>
      </c>
      <c r="BO38" s="12"/>
      <c r="BP38" s="68">
        <f t="shared" si="28"/>
        <v>5.0480789019794168</v>
      </c>
      <c r="BQ38" s="43">
        <f t="shared" si="27"/>
        <v>5.0719453512443433</v>
      </c>
      <c r="BR38" s="43">
        <v>5</v>
      </c>
      <c r="BS38" s="43"/>
      <c r="BT38" s="43"/>
      <c r="BU38" s="107" t="s">
        <v>278</v>
      </c>
      <c r="BV38" s="108" t="s">
        <v>62</v>
      </c>
      <c r="BW38" s="106" t="str">
        <f>"O9="&amp;TEXT(BI38," 0.##0")</f>
        <v>O9= 0.902</v>
      </c>
      <c r="BX38" s="106" t="str">
        <f>"O5'="&amp;TEXT(BJ38," 0.##0")</f>
        <v>O5'= 0.607</v>
      </c>
      <c r="BY38" s="106" t="str">
        <f>"O8="&amp;TEXT(BK38," 0.##0")</f>
        <v>O8= 1.019</v>
      </c>
      <c r="BZ38" s="106" t="str">
        <f>"O4'="&amp;TEXT(BL38," 0.##0")</f>
        <v>O4'= 0.556</v>
      </c>
      <c r="CA38" s="106" t="str">
        <f>"O14'="&amp;TEXT(BM38," 0.##0")</f>
        <v>O14'= 1.658</v>
      </c>
      <c r="CB38" s="106" t="str">
        <f>"O2="&amp;TEXT(BN38," 0.##0")</f>
        <v>O2= 0.306</v>
      </c>
      <c r="CC38" s="43"/>
      <c r="CD38" s="43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</row>
    <row r="39" spans="2:118" x14ac:dyDescent="0.35">
      <c r="C39" s="4" t="s">
        <v>726</v>
      </c>
      <c r="D39" s="8" t="s">
        <v>0</v>
      </c>
      <c r="E39" s="4" t="s">
        <v>565</v>
      </c>
      <c r="F39" s="4" t="s">
        <v>727</v>
      </c>
      <c r="G39" s="4" t="s">
        <v>729</v>
      </c>
      <c r="H39" s="4" t="s">
        <v>104</v>
      </c>
      <c r="I39" s="4" t="s">
        <v>850</v>
      </c>
      <c r="J39" s="4" t="s">
        <v>852</v>
      </c>
      <c r="N39" s="4" t="s">
        <v>726</v>
      </c>
      <c r="O39" s="8" t="s">
        <v>0</v>
      </c>
      <c r="P39" s="34">
        <v>1.6910000000000001</v>
      </c>
      <c r="Q39" s="34">
        <v>2.133</v>
      </c>
      <c r="R39" s="34">
        <v>2.1080000000000001</v>
      </c>
      <c r="S39" s="34">
        <v>1.6930000000000001</v>
      </c>
      <c r="T39" s="34">
        <v>1.929</v>
      </c>
      <c r="U39" s="34">
        <v>1.909</v>
      </c>
      <c r="W39" s="4" t="s">
        <v>726</v>
      </c>
      <c r="X39" s="8" t="s">
        <v>0</v>
      </c>
      <c r="Y39" s="12">
        <f t="shared" si="7"/>
        <v>1.3535120091586359</v>
      </c>
      <c r="Z39" s="12">
        <f t="shared" si="0"/>
        <v>0.40987957092092392</v>
      </c>
      <c r="AA39" s="12">
        <f t="shared" si="0"/>
        <v>0.43853119724750178</v>
      </c>
      <c r="AB39" s="12">
        <f t="shared" si="0"/>
        <v>1.346215466180581</v>
      </c>
      <c r="AC39" s="12">
        <f t="shared" si="0"/>
        <v>0.71138568601284635</v>
      </c>
      <c r="AD39" s="12">
        <f t="shared" si="0"/>
        <v>0.75089722572233486</v>
      </c>
      <c r="AE39" s="12"/>
      <c r="AF39" s="68">
        <f t="shared" si="8"/>
        <v>5.0104211552428239</v>
      </c>
      <c r="AG39" s="43">
        <f t="shared" si="9"/>
        <v>5.0140277367634631</v>
      </c>
      <c r="AH39" s="43">
        <v>5</v>
      </c>
      <c r="BN39" t="s">
        <v>839</v>
      </c>
      <c r="BP39" s="70">
        <f>AVERAGE(BP29:BP38)</f>
        <v>5.0377951036996382</v>
      </c>
      <c r="BQ39" s="69"/>
      <c r="BR39" s="70">
        <f>AVERAGE(BR29:BR38)</f>
        <v>4.9979972467740792</v>
      </c>
      <c r="BS39" s="70"/>
      <c r="BT39" s="70"/>
      <c r="BU39" s="109"/>
      <c r="BV39" s="109"/>
      <c r="BW39" s="70"/>
      <c r="BX39" s="70"/>
      <c r="BY39" s="70"/>
      <c r="BZ39" s="70"/>
      <c r="CA39" s="70"/>
      <c r="CB39" s="70"/>
      <c r="CC39" s="70"/>
      <c r="CD39" s="70"/>
      <c r="CG39" s="6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</row>
    <row r="40" spans="2:118" x14ac:dyDescent="0.35">
      <c r="C40" s="4" t="s">
        <v>726</v>
      </c>
      <c r="D40" s="8" t="s">
        <v>7</v>
      </c>
      <c r="E40" s="4" t="s">
        <v>566</v>
      </c>
      <c r="F40" s="4" t="s">
        <v>728</v>
      </c>
      <c r="G40" s="4" t="s">
        <v>730</v>
      </c>
      <c r="H40" s="4" t="s">
        <v>105</v>
      </c>
      <c r="I40" s="4" t="s">
        <v>851</v>
      </c>
      <c r="J40" s="4" t="s">
        <v>853</v>
      </c>
      <c r="N40" s="4" t="s">
        <v>726</v>
      </c>
      <c r="O40" s="8" t="s">
        <v>7</v>
      </c>
      <c r="P40" s="34">
        <v>1.6910000000000001</v>
      </c>
      <c r="Q40" s="34">
        <v>2.133</v>
      </c>
      <c r="R40" s="34">
        <v>2.1080000000000001</v>
      </c>
      <c r="S40" s="34">
        <v>1.6930000000000001</v>
      </c>
      <c r="T40" s="34">
        <v>1.929</v>
      </c>
      <c r="U40" s="34">
        <v>1.909</v>
      </c>
      <c r="W40" s="4" t="s">
        <v>726</v>
      </c>
      <c r="X40" s="8" t="s">
        <v>7</v>
      </c>
      <c r="Y40" s="12">
        <f t="shared" si="7"/>
        <v>1.3535120091586359</v>
      </c>
      <c r="Z40" s="12">
        <f t="shared" si="0"/>
        <v>0.40987957092092392</v>
      </c>
      <c r="AA40" s="12">
        <f t="shared" si="0"/>
        <v>0.43853119724750178</v>
      </c>
      <c r="AB40" s="12">
        <f t="shared" si="0"/>
        <v>1.346215466180581</v>
      </c>
      <c r="AC40" s="12">
        <f t="shared" si="0"/>
        <v>0.71138568601284635</v>
      </c>
      <c r="AD40" s="12">
        <f t="shared" si="0"/>
        <v>0.75089722572233486</v>
      </c>
      <c r="AE40" s="12"/>
      <c r="AF40" s="68">
        <f t="shared" si="8"/>
        <v>5.0104211552428239</v>
      </c>
      <c r="AG40" s="43">
        <f t="shared" si="9"/>
        <v>5.0140277367634631</v>
      </c>
      <c r="AH40" s="43">
        <v>5</v>
      </c>
      <c r="CG40" s="66"/>
      <c r="CH40" s="21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9"/>
      <c r="DM40" s="54"/>
      <c r="DN40" s="21"/>
    </row>
    <row r="41" spans="2:118" x14ac:dyDescent="0.35">
      <c r="N41" s="8"/>
      <c r="O41" s="4"/>
      <c r="P41" s="4"/>
      <c r="Q41" s="4"/>
      <c r="R41" s="4"/>
      <c r="S41" s="4"/>
      <c r="T41" s="4"/>
      <c r="U41" s="4"/>
      <c r="W41" s="4"/>
      <c r="X41" s="8"/>
      <c r="AK41" s="4" t="s">
        <v>329</v>
      </c>
      <c r="AL41" s="8" t="s">
        <v>0</v>
      </c>
      <c r="AM41" s="4" t="s">
        <v>330</v>
      </c>
      <c r="AN41" s="4" t="s">
        <v>332</v>
      </c>
      <c r="AO41" s="4" t="s">
        <v>334</v>
      </c>
      <c r="AP41" s="4" t="s">
        <v>336</v>
      </c>
      <c r="AQ41" s="4" t="s">
        <v>338</v>
      </c>
      <c r="AR41" s="4" t="s">
        <v>340</v>
      </c>
      <c r="AV41" s="4" t="s">
        <v>329</v>
      </c>
      <c r="AW41" s="8" t="s">
        <v>0</v>
      </c>
      <c r="AX41" s="34">
        <v>1.677</v>
      </c>
      <c r="AY41" s="34">
        <v>2.141</v>
      </c>
      <c r="AZ41" s="34">
        <v>2.08</v>
      </c>
      <c r="BA41" s="34">
        <v>1.7170000000000001</v>
      </c>
      <c r="BB41" s="34">
        <v>1.893</v>
      </c>
      <c r="BC41" s="34">
        <v>1.9730000000000001</v>
      </c>
      <c r="BD41" s="34"/>
      <c r="BE41" s="34"/>
      <c r="BF41" s="34"/>
      <c r="BG41" s="4" t="s">
        <v>329</v>
      </c>
      <c r="BH41" s="8" t="s">
        <v>0</v>
      </c>
      <c r="BI41" s="12">
        <f t="shared" ref="BI41:BI50" si="29">EXP((1.803-AX41)/0.37)</f>
        <v>1.4057072269822717</v>
      </c>
      <c r="BJ41" s="12">
        <f t="shared" ref="BJ41:BJ50" si="30">EXP((1.803-AY41)/0.37)</f>
        <v>0.40111243136164804</v>
      </c>
      <c r="BK41" s="12">
        <f t="shared" ref="BK41:BK50" si="31">EXP((1.803-AZ41)/0.37)</f>
        <v>0.47300531742094432</v>
      </c>
      <c r="BL41" s="12">
        <f t="shared" ref="BL41:BL50" si="32">EXP((1.803-BA41)/0.37)</f>
        <v>1.2616651958305658</v>
      </c>
      <c r="BM41" s="12">
        <f t="shared" ref="BM41:BM50" si="33">EXP((1.803-BB41)/0.37)</f>
        <v>0.78408076822468642</v>
      </c>
      <c r="BN41" s="12">
        <f t="shared" ref="BN41:BN50" si="34">EXP((1.803-BC41)/0.37)</f>
        <v>0.63162497215203617</v>
      </c>
      <c r="BO41" s="12"/>
      <c r="BP41" s="68">
        <f t="shared" ref="BP41:BP50" si="35">SUM(BI41:BN41)</f>
        <v>4.9571959119721516</v>
      </c>
      <c r="BQ41" s="43">
        <f t="shared" ref="BQ41:BQ50" si="36">(BP41*1.538)-2.692</f>
        <v>4.9321673126131689</v>
      </c>
      <c r="BR41" s="43">
        <v>4.9321673126131689</v>
      </c>
      <c r="BS41" s="43"/>
      <c r="BT41" s="43"/>
      <c r="BU41" s="107" t="s">
        <v>329</v>
      </c>
      <c r="BV41" s="108" t="s">
        <v>0</v>
      </c>
      <c r="BW41" s="106" t="str">
        <f>"O1="&amp;TEXT(BI41," 0.##0")</f>
        <v>O1= 1.406</v>
      </c>
      <c r="BX41" s="106" t="str">
        <f>"O2'="&amp;TEXT(BJ41," 0.##0")</f>
        <v>O2'= 0.401</v>
      </c>
      <c r="BY41" s="106" t="str">
        <f>"O2="&amp;TEXT(BK41," 0.##0")</f>
        <v>O2= 0.473</v>
      </c>
      <c r="BZ41" s="106" t="str">
        <f>"O3'="&amp;TEXT(BL41," 0.##0")</f>
        <v>O3'= 1.262</v>
      </c>
      <c r="CA41" s="106" t="str">
        <f>"O4="&amp;TEXT(BM41," 0.##0")</f>
        <v>O4= 0.784</v>
      </c>
      <c r="CB41" s="106" t="str">
        <f>"O5'="&amp;TEXT(BN41," 0.##0")</f>
        <v>O5'= 0.632</v>
      </c>
      <c r="CC41" s="43"/>
      <c r="CD41" s="43"/>
      <c r="CG41" s="66"/>
      <c r="CH41" s="21"/>
      <c r="CI41" s="7"/>
      <c r="CJ41" s="16" t="s">
        <v>1</v>
      </c>
      <c r="CK41" s="16" t="s">
        <v>74</v>
      </c>
      <c r="CL41" s="16" t="s">
        <v>3</v>
      </c>
      <c r="CM41" s="16" t="s">
        <v>2</v>
      </c>
      <c r="CN41" s="16" t="s">
        <v>75</v>
      </c>
      <c r="CO41" s="16" t="s">
        <v>4</v>
      </c>
      <c r="CP41" s="16" t="s">
        <v>5</v>
      </c>
      <c r="CQ41" s="16" t="s">
        <v>76</v>
      </c>
      <c r="CR41" s="16" t="s">
        <v>77</v>
      </c>
      <c r="CS41" s="16" t="s">
        <v>6</v>
      </c>
      <c r="CT41" s="16" t="s">
        <v>78</v>
      </c>
      <c r="CU41" s="16" t="s">
        <v>79</v>
      </c>
      <c r="CV41" s="16" t="s">
        <v>80</v>
      </c>
      <c r="CW41" s="16" t="s">
        <v>81</v>
      </c>
      <c r="CX41" s="16" t="s">
        <v>82</v>
      </c>
      <c r="CY41" s="16" t="s">
        <v>83</v>
      </c>
      <c r="CZ41" s="16" t="s">
        <v>84</v>
      </c>
      <c r="DA41" s="16" t="s">
        <v>85</v>
      </c>
      <c r="DB41" s="16" t="s">
        <v>86</v>
      </c>
      <c r="DC41" s="16" t="s">
        <v>87</v>
      </c>
      <c r="DD41" s="16" t="s">
        <v>88</v>
      </c>
      <c r="DE41" s="16" t="s">
        <v>89</v>
      </c>
      <c r="DF41" s="16" t="s">
        <v>90</v>
      </c>
      <c r="DG41" s="16" t="s">
        <v>91</v>
      </c>
      <c r="DH41" s="16" t="s">
        <v>92</v>
      </c>
      <c r="DI41" s="16" t="s">
        <v>93</v>
      </c>
      <c r="DJ41" s="16" t="s">
        <v>94</v>
      </c>
      <c r="DK41" s="16" t="s">
        <v>95</v>
      </c>
      <c r="DL41" s="20"/>
      <c r="DM41" s="44"/>
      <c r="DN41" s="21"/>
    </row>
    <row r="42" spans="2:118" x14ac:dyDescent="0.35">
      <c r="N42" s="8"/>
      <c r="O42" s="4"/>
      <c r="P42" s="4"/>
      <c r="Q42" s="4"/>
      <c r="R42" s="4"/>
      <c r="S42" s="8"/>
      <c r="T42" s="4"/>
      <c r="U42" s="4"/>
      <c r="V42" s="4"/>
      <c r="W42" s="4"/>
      <c r="X42" s="4"/>
      <c r="Y42" s="4"/>
      <c r="AK42" s="4" t="s">
        <v>329</v>
      </c>
      <c r="AL42" s="8" t="s">
        <v>7</v>
      </c>
      <c r="AM42" s="4" t="s">
        <v>331</v>
      </c>
      <c r="AN42" s="4" t="s">
        <v>333</v>
      </c>
      <c r="AO42" s="4" t="s">
        <v>335</v>
      </c>
      <c r="AP42" s="4" t="s">
        <v>337</v>
      </c>
      <c r="AQ42" s="4" t="s">
        <v>339</v>
      </c>
      <c r="AR42" s="4" t="s">
        <v>341</v>
      </c>
      <c r="AV42" s="4" t="s">
        <v>329</v>
      </c>
      <c r="AW42" s="8" t="s">
        <v>7</v>
      </c>
      <c r="AX42" s="34">
        <v>1.677</v>
      </c>
      <c r="AY42" s="34">
        <v>2.141</v>
      </c>
      <c r="AZ42" s="34">
        <v>2.08</v>
      </c>
      <c r="BA42" s="34">
        <v>1.7170000000000001</v>
      </c>
      <c r="BB42" s="34">
        <v>1.893</v>
      </c>
      <c r="BC42" s="34">
        <v>1.9730000000000001</v>
      </c>
      <c r="BD42" s="34"/>
      <c r="BE42" s="34"/>
      <c r="BF42" s="34"/>
      <c r="BG42" s="4" t="s">
        <v>329</v>
      </c>
      <c r="BH42" s="8" t="s">
        <v>7</v>
      </c>
      <c r="BI42" s="12">
        <f t="shared" si="29"/>
        <v>1.4057072269822717</v>
      </c>
      <c r="BJ42" s="12">
        <f t="shared" si="30"/>
        <v>0.40111243136164804</v>
      </c>
      <c r="BK42" s="12">
        <f t="shared" si="31"/>
        <v>0.47300531742094432</v>
      </c>
      <c r="BL42" s="12">
        <f t="shared" si="32"/>
        <v>1.2616651958305658</v>
      </c>
      <c r="BM42" s="12">
        <f t="shared" si="33"/>
        <v>0.78408076822468642</v>
      </c>
      <c r="BN42" s="12">
        <f t="shared" si="34"/>
        <v>0.63162497215203617</v>
      </c>
      <c r="BO42" s="12"/>
      <c r="BP42" s="68">
        <f t="shared" si="35"/>
        <v>4.9571959119721516</v>
      </c>
      <c r="BQ42" s="43">
        <f t="shared" si="36"/>
        <v>4.9321673126131689</v>
      </c>
      <c r="BR42" s="43">
        <v>4.9321673126131689</v>
      </c>
      <c r="BS42" s="43"/>
      <c r="BT42" s="43"/>
      <c r="BU42" s="107" t="s">
        <v>329</v>
      </c>
      <c r="BV42" s="108" t="s">
        <v>7</v>
      </c>
      <c r="BW42" s="106" t="str">
        <f>"O1'="&amp;TEXT(BI42," 0.##0")</f>
        <v>O1'= 1.406</v>
      </c>
      <c r="BX42" s="106" t="str">
        <f>"O2="&amp;TEXT(BJ42," 0.##0")</f>
        <v>O2= 0.401</v>
      </c>
      <c r="BY42" s="106" t="str">
        <f>"O2'="&amp;TEXT(BK42," 0.##0")</f>
        <v>O2'= 0.473</v>
      </c>
      <c r="BZ42" s="106" t="str">
        <f>"O3="&amp;TEXT(BL42," 0.##0")</f>
        <v>O3= 1.262</v>
      </c>
      <c r="CA42" s="106" t="str">
        <f>"O4'="&amp;TEXT(BM42," 0.##0")</f>
        <v>O4'= 0.784</v>
      </c>
      <c r="CB42" s="106" t="str">
        <f>"O5="&amp;TEXT(BN42," 0.##0")</f>
        <v>O5= 0.632</v>
      </c>
      <c r="CC42" s="43"/>
      <c r="CD42" s="43"/>
      <c r="CG42" s="66"/>
      <c r="CH42" s="21"/>
      <c r="CI42" s="10" t="s">
        <v>329</v>
      </c>
      <c r="CJ42" s="52" t="str">
        <f>"V1 ="&amp;TEXT(BI41," 0.##0")</f>
        <v>V1 = 1.406</v>
      </c>
      <c r="CK42" s="52" t="str">
        <f>"V1' ="&amp;TEXT(BI42," 0.##0")</f>
        <v>V1' = 1.406</v>
      </c>
      <c r="CL42" s="52" t="str">
        <f>"V1 ="&amp;TEXT(BK41," 0.##0")</f>
        <v>V1 = 0.473</v>
      </c>
      <c r="CM42" s="52" t="str">
        <f>"V1 ="&amp;TEXT(BJ41," 0.##0")</f>
        <v>V1 = 0.401</v>
      </c>
      <c r="CN42" s="52" t="str">
        <f>"V1' ="&amp;TEXT(BL42," 0.##0")</f>
        <v>V1' = 1.262</v>
      </c>
      <c r="CO42" s="52" t="str">
        <f>"V1 ="&amp;TEXT(BL41," 0.##0")</f>
        <v>V1 = 1.262</v>
      </c>
      <c r="CP42" s="52" t="str">
        <f>"V1 ="&amp;TEXT(BM41," 0.##0")</f>
        <v>V1 = 0.784</v>
      </c>
      <c r="CQ42" s="52" t="str">
        <f>"V1' ="&amp;TEXT(BM42," 0.##0")</f>
        <v>V1' = 0.784</v>
      </c>
      <c r="CR42" s="52" t="str">
        <f>"V1' ="&amp;TEXT(BN42," 0.##0")</f>
        <v>V1' = 0.632</v>
      </c>
      <c r="CS42" s="52" t="str">
        <f>"V1 ="&amp;TEXT(BN41," 0.##0")</f>
        <v>V1 = 0.632</v>
      </c>
      <c r="CT42" s="52" t="str">
        <f>"V2 ="&amp;TEXT(BM43," 0.##0")</f>
        <v>V2 = 0.784</v>
      </c>
      <c r="CU42" s="52" t="str">
        <f>"V2' ="&amp;TEXT(BM44," 0.##0")</f>
        <v>V2' = 0.784</v>
      </c>
      <c r="CV42" s="52" t="str">
        <f>"V3 ="&amp;TEXT(BM45," 0.##0")</f>
        <v>V3 = 0.799</v>
      </c>
      <c r="CW42" s="52" t="str">
        <f>"V3' ="&amp;TEXT(BM46," 0.##0")</f>
        <v>V3' = 0.799</v>
      </c>
      <c r="CX42" s="52" t="str">
        <f>"V2 ="&amp;TEXT(BN43," 0.##0")</f>
        <v>V2 = 0.832</v>
      </c>
      <c r="CY42" s="52" t="str">
        <f>"V2' ="&amp;TEXT(BN44," 0.##0")</f>
        <v>V2' = 0.832</v>
      </c>
      <c r="CZ42" s="52" t="str">
        <f>"V3 ="&amp;TEXT(BN45," 0.##0")</f>
        <v>V3 = 0.819</v>
      </c>
      <c r="DA42" s="52" t="str">
        <f>"V3' ="&amp;TEXT(BN46," 0.##0")</f>
        <v>V3' = 0.819</v>
      </c>
      <c r="DB42" s="52" t="str">
        <f>"V2 ="&amp;TEXT(BJ43," 0.##0")</f>
        <v>V2 = 1.750</v>
      </c>
      <c r="DC42" s="52" t="str">
        <f>"V2' ="&amp;TEXT(BJ44," 0.##0")</f>
        <v>V2' = 1.750</v>
      </c>
      <c r="DD42" s="52" t="str">
        <f>"V2 ="&amp;TEXT(BL43," 0.##0")</f>
        <v>V2 = 0.932</v>
      </c>
      <c r="DE42" s="52" t="str">
        <f>"V2' ="&amp;TEXT(BL44," 0.##0")</f>
        <v>V2' = 0.932</v>
      </c>
      <c r="DF42" s="52" t="str">
        <f>"V3 ="&amp;TEXT(BJ45," 0.##0")</f>
        <v>V3 = 1.754</v>
      </c>
      <c r="DG42" s="52" t="str">
        <f>"V3' ="&amp;TEXT(BJ46," 0.##0")</f>
        <v>V3' = 1.754</v>
      </c>
      <c r="DH42" s="52" t="str">
        <f>"V4 ="&amp;TEXT(BM47," 0.##0")</f>
        <v>V4 = 1.726</v>
      </c>
      <c r="DI42" s="52" t="str">
        <f>"V4' ="&amp;TEXT(BM48," 0.##0")</f>
        <v>V4' = 1.726</v>
      </c>
      <c r="DJ42" s="52" t="str">
        <f>"V5 ="&amp;TEXT(BM49," 0.##0")</f>
        <v>V5 = 1.726</v>
      </c>
      <c r="DK42" s="52" t="str">
        <f>"V5' ="&amp;TEXT(BM50," 0.##0")</f>
        <v>V5' = 1.726</v>
      </c>
      <c r="DL42" s="10" t="s">
        <v>329</v>
      </c>
      <c r="DM42" s="28"/>
      <c r="DN42" s="21"/>
    </row>
    <row r="43" spans="2:118" x14ac:dyDescent="0.35">
      <c r="P43" s="12"/>
      <c r="Q43" s="12"/>
      <c r="R43" s="12"/>
      <c r="S43" s="8"/>
      <c r="T43" s="4"/>
      <c r="U43" s="4"/>
      <c r="V43" s="4"/>
      <c r="W43" s="4"/>
      <c r="X43" s="4"/>
      <c r="Y43" s="4"/>
      <c r="AK43" s="4" t="s">
        <v>329</v>
      </c>
      <c r="AL43" s="10" t="s">
        <v>20</v>
      </c>
      <c r="AM43" s="7" t="s">
        <v>342</v>
      </c>
      <c r="AN43" s="7" t="s">
        <v>344</v>
      </c>
      <c r="AO43" s="7" t="s">
        <v>346</v>
      </c>
      <c r="AP43" s="7" t="s">
        <v>293</v>
      </c>
      <c r="AQ43" s="7" t="s">
        <v>348</v>
      </c>
      <c r="AR43" s="7" t="s">
        <v>350</v>
      </c>
      <c r="AV43" s="4" t="s">
        <v>329</v>
      </c>
      <c r="AW43" s="10" t="s">
        <v>20</v>
      </c>
      <c r="AX43" s="35">
        <v>2.3050000000000002</v>
      </c>
      <c r="AY43" s="35">
        <v>1.5960000000000001</v>
      </c>
      <c r="AZ43" s="35">
        <v>2.0609999999999999</v>
      </c>
      <c r="BA43" s="35">
        <v>1.829</v>
      </c>
      <c r="BB43" s="35">
        <v>1.893</v>
      </c>
      <c r="BC43" s="35">
        <v>1.871</v>
      </c>
      <c r="BD43" s="35"/>
      <c r="BE43" s="35"/>
      <c r="BF43" s="35"/>
      <c r="BG43" s="4" t="s">
        <v>329</v>
      </c>
      <c r="BH43" s="10" t="s">
        <v>20</v>
      </c>
      <c r="BI43" s="12">
        <f t="shared" si="29"/>
        <v>0.25749454160416257</v>
      </c>
      <c r="BJ43" s="12">
        <f t="shared" si="30"/>
        <v>1.7497264465497178</v>
      </c>
      <c r="BK43" s="12">
        <f t="shared" si="31"/>
        <v>0.49792924154811524</v>
      </c>
      <c r="BL43" s="12">
        <f t="shared" si="32"/>
        <v>0.93214185562700447</v>
      </c>
      <c r="BM43" s="12">
        <f t="shared" si="33"/>
        <v>0.78408076822468642</v>
      </c>
      <c r="BN43" s="12">
        <f t="shared" si="34"/>
        <v>0.83211570128598289</v>
      </c>
      <c r="BO43" s="12"/>
      <c r="BP43" s="68">
        <f t="shared" si="35"/>
        <v>5.05348855483967</v>
      </c>
      <c r="BQ43" s="43">
        <f t="shared" si="36"/>
        <v>5.0802653973434122</v>
      </c>
      <c r="BR43" s="43">
        <v>5</v>
      </c>
      <c r="BS43" s="43"/>
      <c r="BT43" s="43"/>
      <c r="BU43" s="107" t="s">
        <v>329</v>
      </c>
      <c r="BV43" s="108" t="s">
        <v>20</v>
      </c>
      <c r="BW43" s="106" t="str">
        <f>"O2="&amp;TEXT(BI43," 0.##0")</f>
        <v>O2= 0.257</v>
      </c>
      <c r="BX43" s="106" t="str">
        <f>"O10="&amp;TEXT(BJ43," 0.##0")</f>
        <v>O10= 1.750</v>
      </c>
      <c r="BY43" s="106" t="str">
        <f>"O1="&amp;TEXT(BK43," 0.##0")</f>
        <v>O1= 0.498</v>
      </c>
      <c r="BZ43" s="106" t="str">
        <f>"O11="&amp;TEXT(BL43," 0.##0")</f>
        <v>O11= 0.932</v>
      </c>
      <c r="CA43" s="106" t="str">
        <f>"O6="&amp;TEXT(BM43," 0.##0")</f>
        <v>O6= 0.784</v>
      </c>
      <c r="CB43" s="106" t="str">
        <f>"O8="&amp;TEXT(BN43," 0.##0")</f>
        <v>O8= 0.832</v>
      </c>
      <c r="CC43" s="43"/>
      <c r="CD43" s="43"/>
      <c r="CG43" s="66"/>
      <c r="CH43" s="21"/>
      <c r="CI43" s="10" t="s">
        <v>329</v>
      </c>
      <c r="CJ43" s="52" t="str">
        <f>"V2 ="&amp;TEXT(BK43," 0.##0")</f>
        <v>V2 = 0.498</v>
      </c>
      <c r="CK43" s="52" t="str">
        <f>"V2' ="&amp;TEXT(BK44," 0.##0")</f>
        <v>V2' = 0.498</v>
      </c>
      <c r="CL43" s="52" t="str">
        <f>"V1' ="&amp;TEXT(BJ42," 0.##0")</f>
        <v>V1' = 0.401</v>
      </c>
      <c r="CM43" s="52" t="str">
        <f>"V1' ="&amp;TEXT(BK42," 0.##0")</f>
        <v>V1' = 0.473</v>
      </c>
      <c r="CN43" s="52" t="str">
        <f>"V3 ="&amp;TEXT(BK45," 0.##0")</f>
        <v>V3 = 0.562</v>
      </c>
      <c r="CO43" s="52" t="str">
        <f>"V3' ="&amp;TEXT(BK46," 0.##0")</f>
        <v>V3' = 0.562</v>
      </c>
      <c r="CP43" s="52" t="str">
        <f>"V4 ="&amp;TEXT(BK47," 0.##0")</f>
        <v>V4 = 0.562</v>
      </c>
      <c r="CQ43" s="52" t="str">
        <f>"V4' ="&amp;TEXT(BK48," 0.##0")</f>
        <v>V4' = 0.562</v>
      </c>
      <c r="CR43" s="52" t="str">
        <f>"V4 ="&amp;TEXT(BI47," 0.##0")</f>
        <v>V4 = 0.556</v>
      </c>
      <c r="CS43" s="52" t="str">
        <f>"V4' ="&amp;TEXT(BI48," 0.##0")</f>
        <v>V4' = 0.556</v>
      </c>
      <c r="CT43" s="52" t="str">
        <f>"V4 ="&amp;TEXT(BJ47," 0.##0")</f>
        <v>V4 = 0.927</v>
      </c>
      <c r="CU43" s="52" t="str">
        <f>"V4' ="&amp;TEXT(BJ48," 0.##0")</f>
        <v>V4' = 0.927</v>
      </c>
      <c r="CV43" s="52" t="str">
        <f>"V4 ="&amp;TEXT(BL47," 0.##0")</f>
        <v>V4 = 0.947</v>
      </c>
      <c r="CW43" s="52" t="str">
        <f>"V4' ="&amp;TEXT(BL48," 0.##0")</f>
        <v>V4' = 0.947</v>
      </c>
      <c r="CX43" s="52" t="str">
        <f>"V5' ="&amp;TEXT(BK50," 0.##0")</f>
        <v>V5' = 0.940</v>
      </c>
      <c r="CY43" s="52" t="str">
        <f>"V5 ="&amp;TEXT(BK49," 0.##0")</f>
        <v>V5 = 0.940</v>
      </c>
      <c r="CZ43" s="52" t="str">
        <f>"V5' ="&amp;TEXT(BI50," 0.##0")</f>
        <v>V5' = 0.935</v>
      </c>
      <c r="DA43" s="52" t="str">
        <f>"V5 ="&amp;TEXT(BI49," 0.##0")</f>
        <v>V5 = 0.935</v>
      </c>
      <c r="DB43" s="7"/>
      <c r="DC43" s="7"/>
      <c r="DD43" s="52" t="str">
        <f>"V3 ="&amp;TEXT(BL45," 0.##0")</f>
        <v>V3 = 0.881</v>
      </c>
      <c r="DE43" s="52" t="str">
        <f>"V3' ="&amp;TEXT(BL46," 0.##0")</f>
        <v>V3' = 0.881</v>
      </c>
      <c r="DF43" s="7"/>
      <c r="DG43" s="7"/>
      <c r="DH43" s="7"/>
      <c r="DI43" s="7"/>
      <c r="DJ43" s="7"/>
      <c r="DK43" s="7"/>
      <c r="DL43" s="10" t="s">
        <v>329</v>
      </c>
      <c r="DM43" s="28"/>
      <c r="DN43" s="21"/>
    </row>
    <row r="44" spans="2:118" ht="15.5" x14ac:dyDescent="0.35">
      <c r="B44" s="39" t="s">
        <v>820</v>
      </c>
      <c r="C44" s="4" t="s">
        <v>97</v>
      </c>
      <c r="D44" s="8" t="s">
        <v>20</v>
      </c>
      <c r="E44" s="4" t="s">
        <v>21</v>
      </c>
      <c r="F44" s="7" t="s">
        <v>22</v>
      </c>
      <c r="G44" s="4" t="s">
        <v>23</v>
      </c>
      <c r="H44" s="4" t="s">
        <v>24</v>
      </c>
      <c r="I44" s="4" t="s">
        <v>25</v>
      </c>
      <c r="J44" s="4" t="s">
        <v>26</v>
      </c>
      <c r="N44" s="4" t="s">
        <v>97</v>
      </c>
      <c r="O44" s="8" t="s">
        <v>20</v>
      </c>
      <c r="P44" s="34">
        <v>2.3069999999999999</v>
      </c>
      <c r="Q44" s="35">
        <v>1.599</v>
      </c>
      <c r="R44" s="34">
        <v>2.077</v>
      </c>
      <c r="S44" s="34">
        <v>1.8380000000000001</v>
      </c>
      <c r="T44" s="34">
        <v>1.889</v>
      </c>
      <c r="U44" s="34">
        <v>1.863</v>
      </c>
      <c r="W44" s="4" t="s">
        <v>97</v>
      </c>
      <c r="X44" s="8" t="s">
        <v>20</v>
      </c>
      <c r="Y44" s="12">
        <f t="shared" ref="Y44:AD79" si="37">EXP((1.803-P44)/0.37)</f>
        <v>0.25610643423849755</v>
      </c>
      <c r="Z44" s="12">
        <f t="shared" si="37"/>
        <v>1.7355968349788542</v>
      </c>
      <c r="AA44" s="12">
        <f t="shared" si="37"/>
        <v>0.47685608579722616</v>
      </c>
      <c r="AB44" s="12">
        <f t="shared" si="37"/>
        <v>0.90974167391082517</v>
      </c>
      <c r="AC44" s="12">
        <f t="shared" si="37"/>
        <v>0.79260330181470218</v>
      </c>
      <c r="AD44" s="12">
        <f t="shared" si="37"/>
        <v>0.85030330633695039</v>
      </c>
      <c r="AE44" s="12"/>
      <c r="AF44" s="68">
        <f>SUM(Y44:AD44)</f>
        <v>5.0212076370770555</v>
      </c>
      <c r="AG44" s="43">
        <f t="shared" ref="AG44:AG79" si="38">(AF44*1.538)-2.692</f>
        <v>5.0306173458245116</v>
      </c>
      <c r="AH44" s="43">
        <v>5</v>
      </c>
      <c r="AK44" s="4" t="s">
        <v>329</v>
      </c>
      <c r="AL44" s="10" t="s">
        <v>27</v>
      </c>
      <c r="AM44" s="7" t="s">
        <v>343</v>
      </c>
      <c r="AN44" s="7" t="s">
        <v>345</v>
      </c>
      <c r="AO44" s="7" t="s">
        <v>347</v>
      </c>
      <c r="AP44" s="7" t="s">
        <v>294</v>
      </c>
      <c r="AQ44" s="7" t="s">
        <v>349</v>
      </c>
      <c r="AR44" s="7" t="s">
        <v>351</v>
      </c>
      <c r="AV44" s="4" t="s">
        <v>329</v>
      </c>
      <c r="AW44" s="10" t="s">
        <v>27</v>
      </c>
      <c r="AX44" s="35">
        <v>2.3050000000000002</v>
      </c>
      <c r="AY44" s="35">
        <v>1.5960000000000001</v>
      </c>
      <c r="AZ44" s="35">
        <v>2.0609999999999999</v>
      </c>
      <c r="BA44" s="35">
        <v>1.829</v>
      </c>
      <c r="BB44" s="35">
        <v>1.893</v>
      </c>
      <c r="BC44" s="35">
        <v>1.871</v>
      </c>
      <c r="BD44" s="35"/>
      <c r="BE44" s="35"/>
      <c r="BF44" s="35"/>
      <c r="BG44" s="4" t="s">
        <v>329</v>
      </c>
      <c r="BH44" s="10" t="s">
        <v>27</v>
      </c>
      <c r="BI44" s="12">
        <f t="shared" si="29"/>
        <v>0.25749454160416257</v>
      </c>
      <c r="BJ44" s="12">
        <f t="shared" si="30"/>
        <v>1.7497264465497178</v>
      </c>
      <c r="BK44" s="12">
        <f t="shared" si="31"/>
        <v>0.49792924154811524</v>
      </c>
      <c r="BL44" s="12">
        <f t="shared" si="32"/>
        <v>0.93214185562700447</v>
      </c>
      <c r="BM44" s="12">
        <f t="shared" si="33"/>
        <v>0.78408076822468642</v>
      </c>
      <c r="BN44" s="12">
        <f t="shared" si="34"/>
        <v>0.83211570128598289</v>
      </c>
      <c r="BO44" s="12"/>
      <c r="BP44" s="68">
        <f t="shared" si="35"/>
        <v>5.05348855483967</v>
      </c>
      <c r="BQ44" s="43">
        <f t="shared" si="36"/>
        <v>5.0802653973434122</v>
      </c>
      <c r="BR44" s="43">
        <v>5</v>
      </c>
      <c r="BS44" s="43"/>
      <c r="BT44" s="43"/>
      <c r="BU44" s="107" t="s">
        <v>329</v>
      </c>
      <c r="BV44" s="108" t="s">
        <v>27</v>
      </c>
      <c r="BW44" s="106" t="str">
        <f>"O2'="&amp;TEXT(BI44," 0.##0")</f>
        <v>O2'= 0.257</v>
      </c>
      <c r="BX44" s="106" t="str">
        <f>"O10'="&amp;TEXT(BJ44," 0.##0")</f>
        <v>O10'= 1.750</v>
      </c>
      <c r="BY44" s="106" t="str">
        <f>"O1'="&amp;TEXT(BK44," 0.##0")</f>
        <v>O1'= 0.498</v>
      </c>
      <c r="BZ44" s="106" t="str">
        <f>"O11'="&amp;TEXT(BL44," 0.##0")</f>
        <v>O11'= 0.932</v>
      </c>
      <c r="CA44" s="106" t="str">
        <f>"O6'="&amp;TEXT(BM44," 0.##0")</f>
        <v>O6'= 0.784</v>
      </c>
      <c r="CB44" s="106" t="str">
        <f>"O8'="&amp;TEXT(BN44," 0.##0")</f>
        <v>O8'= 0.832</v>
      </c>
      <c r="CC44" s="43"/>
      <c r="CD44" s="43"/>
      <c r="CG44" s="66"/>
      <c r="CH44" s="21"/>
      <c r="CI44" s="10" t="s">
        <v>329</v>
      </c>
      <c r="CJ44" s="7"/>
      <c r="CK44" s="7"/>
      <c r="CL44" s="52" t="str">
        <f>"V2 ="&amp;TEXT(BI43," 0.##0")</f>
        <v>V2 = 0.257</v>
      </c>
      <c r="CM44" s="52" t="str">
        <f>"V2' ="&amp;TEXT(BI44," 0.##0")</f>
        <v>V2' = 0.257</v>
      </c>
      <c r="CN44" s="7"/>
      <c r="CO44" s="7"/>
      <c r="CP44" s="52" t="str">
        <f>"V5 ="&amp;TEXT(BL49," 0.##0")</f>
        <v>V5 = 0.561</v>
      </c>
      <c r="CQ44" s="52" t="str">
        <f>"V5' ="&amp;TEXT(BL50," 0.##0")</f>
        <v>V5' = 0.561</v>
      </c>
      <c r="CR44" s="52" t="str">
        <f>"V5 ="&amp;TEXT(BJ49," 0.##0")</f>
        <v>V5 = 0.584</v>
      </c>
      <c r="CS44" s="52" t="str">
        <f>"V5' ="&amp;TEXT(BJ50," 0.##0")</f>
        <v>V5' = 0.584</v>
      </c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10" t="s">
        <v>329</v>
      </c>
      <c r="DM44" s="28"/>
      <c r="DN44" s="21"/>
    </row>
    <row r="45" spans="2:118" x14ac:dyDescent="0.35">
      <c r="C45" s="4" t="s">
        <v>97</v>
      </c>
      <c r="D45" s="10" t="s">
        <v>27</v>
      </c>
      <c r="E45" s="7" t="s">
        <v>28</v>
      </c>
      <c r="F45" s="7" t="s">
        <v>172</v>
      </c>
      <c r="G45" s="7" t="s">
        <v>29</v>
      </c>
      <c r="H45" s="7" t="s">
        <v>30</v>
      </c>
      <c r="I45" s="4" t="s">
        <v>31</v>
      </c>
      <c r="J45" s="4" t="s">
        <v>32</v>
      </c>
      <c r="N45" s="4" t="s">
        <v>97</v>
      </c>
      <c r="O45" s="10" t="s">
        <v>27</v>
      </c>
      <c r="P45" s="35">
        <v>2.3069999999999999</v>
      </c>
      <c r="Q45" s="35">
        <v>1.599</v>
      </c>
      <c r="R45" s="35">
        <v>2.077</v>
      </c>
      <c r="S45" s="35">
        <v>1.8380000000000001</v>
      </c>
      <c r="T45" s="34">
        <v>1.863</v>
      </c>
      <c r="U45" s="34">
        <v>1.889</v>
      </c>
      <c r="W45" s="4" t="s">
        <v>97</v>
      </c>
      <c r="X45" s="10" t="s">
        <v>27</v>
      </c>
      <c r="Y45" s="12">
        <f t="shared" si="37"/>
        <v>0.25610643423849755</v>
      </c>
      <c r="Z45" s="12">
        <f t="shared" si="37"/>
        <v>1.7355968349788542</v>
      </c>
      <c r="AA45" s="12">
        <f t="shared" si="37"/>
        <v>0.47685608579722616</v>
      </c>
      <c r="AB45" s="12">
        <f t="shared" si="37"/>
        <v>0.90974167391082517</v>
      </c>
      <c r="AC45" s="12">
        <f t="shared" si="37"/>
        <v>0.85030330633695039</v>
      </c>
      <c r="AD45" s="12">
        <f t="shared" si="37"/>
        <v>0.79260330181470218</v>
      </c>
      <c r="AE45" s="12"/>
      <c r="AF45" s="68">
        <f t="shared" ref="AF45:AF79" si="39">SUM(Y45:AD45)</f>
        <v>5.0212076370770555</v>
      </c>
      <c r="AG45" s="43">
        <f t="shared" si="38"/>
        <v>5.0306173458245116</v>
      </c>
      <c r="AH45" s="43">
        <v>5</v>
      </c>
      <c r="AK45" s="4" t="s">
        <v>329</v>
      </c>
      <c r="AL45" s="8" t="s">
        <v>34</v>
      </c>
      <c r="AM45" s="4" t="s">
        <v>352</v>
      </c>
      <c r="AN45" s="4" t="s">
        <v>354</v>
      </c>
      <c r="AO45" s="4" t="s">
        <v>355</v>
      </c>
      <c r="AP45" s="4" t="s">
        <v>357</v>
      </c>
      <c r="AQ45" s="4" t="s">
        <v>306</v>
      </c>
      <c r="AR45" s="4" t="s">
        <v>359</v>
      </c>
      <c r="AV45" s="4" t="s">
        <v>329</v>
      </c>
      <c r="AW45" s="8" t="s">
        <v>34</v>
      </c>
      <c r="AX45" s="34">
        <v>2.3530000000000002</v>
      </c>
      <c r="AY45" s="34">
        <v>1.595</v>
      </c>
      <c r="AZ45" s="34">
        <v>2.016</v>
      </c>
      <c r="BA45" s="34">
        <v>1.85</v>
      </c>
      <c r="BB45" s="34">
        <v>1.8859999999999999</v>
      </c>
      <c r="BC45" s="34">
        <v>1.877</v>
      </c>
      <c r="BD45" s="34"/>
      <c r="BE45" s="34"/>
      <c r="BF45" s="34"/>
      <c r="BG45" s="4" t="s">
        <v>329</v>
      </c>
      <c r="BH45" s="8" t="s">
        <v>34</v>
      </c>
      <c r="BI45" s="12">
        <f t="shared" si="29"/>
        <v>0.22616589812849744</v>
      </c>
      <c r="BJ45" s="12">
        <f t="shared" si="30"/>
        <v>1.754461833234485</v>
      </c>
      <c r="BK45" s="12">
        <f t="shared" si="31"/>
        <v>0.56232479123356405</v>
      </c>
      <c r="BL45" s="12">
        <f t="shared" si="32"/>
        <v>0.88070986930605122</v>
      </c>
      <c r="BM45" s="12">
        <f t="shared" si="33"/>
        <v>0.799055939062432</v>
      </c>
      <c r="BN45" s="12">
        <f t="shared" si="34"/>
        <v>0.81873075307798171</v>
      </c>
      <c r="BO45" s="12"/>
      <c r="BP45" s="68">
        <f t="shared" si="35"/>
        <v>5.0414490840430117</v>
      </c>
      <c r="BQ45" s="43">
        <f t="shared" si="36"/>
        <v>5.0617486912581517</v>
      </c>
      <c r="BR45" s="43">
        <v>5</v>
      </c>
      <c r="BS45" s="43"/>
      <c r="BT45" s="43"/>
      <c r="BU45" s="107" t="s">
        <v>329</v>
      </c>
      <c r="BV45" s="108" t="s">
        <v>34</v>
      </c>
      <c r="BW45" s="106" t="str">
        <f>"O2="&amp;TEXT(BI45," 0.##0")</f>
        <v>O2= 0.226</v>
      </c>
      <c r="BX45" s="106" t="str">
        <f>"O12="&amp;TEXT(BJ45," 0.##0")</f>
        <v>O12= 1.754</v>
      </c>
      <c r="BY45" s="106" t="str">
        <f>"O3="&amp;TEXT(BK45," 0.##0")</f>
        <v>O3= 0.562</v>
      </c>
      <c r="BZ45" s="106" t="str">
        <f>"O11="&amp;TEXT(BL45," 0.##0")</f>
        <v>O11= 0.881</v>
      </c>
      <c r="CA45" s="106" t="str">
        <f>"O7="&amp;TEXT(BM45," 0.##0")</f>
        <v>O7= 0.799</v>
      </c>
      <c r="CB45" s="106" t="str">
        <f>"O9="&amp;TEXT(BN45," 0.##0")</f>
        <v>O9= 0.819</v>
      </c>
      <c r="CC45" s="43"/>
      <c r="CD45" s="43"/>
      <c r="CG45" s="66"/>
      <c r="CH45" s="21"/>
      <c r="CI45" s="10" t="s">
        <v>329</v>
      </c>
      <c r="CJ45" s="7"/>
      <c r="CK45" s="7"/>
      <c r="CL45" s="52" t="str">
        <f>"V3 ="&amp;TEXT(BI45," 0.##0")</f>
        <v>V3 = 0.226</v>
      </c>
      <c r="CM45" s="52" t="str">
        <f>"V3' ="&amp;TEXT(BI46," 0.##0")</f>
        <v>V3' = 0.226</v>
      </c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10" t="s">
        <v>329</v>
      </c>
      <c r="DM45" s="28"/>
      <c r="DN45" s="21"/>
    </row>
    <row r="46" spans="2:118" x14ac:dyDescent="0.35">
      <c r="B46" s="25"/>
      <c r="C46" s="14" t="s">
        <v>744</v>
      </c>
      <c r="D46" s="32" t="s">
        <v>20</v>
      </c>
      <c r="E46" s="14" t="s">
        <v>485</v>
      </c>
      <c r="F46" s="14" t="s">
        <v>909</v>
      </c>
      <c r="G46" s="14" t="s">
        <v>911</v>
      </c>
      <c r="H46" s="14" t="s">
        <v>754</v>
      </c>
      <c r="I46" s="14" t="s">
        <v>913</v>
      </c>
      <c r="J46" s="14" t="s">
        <v>915</v>
      </c>
      <c r="K46" s="25"/>
      <c r="L46" s="25"/>
      <c r="M46" s="25"/>
      <c r="N46" s="14" t="s">
        <v>744</v>
      </c>
      <c r="O46" s="32" t="s">
        <v>20</v>
      </c>
      <c r="P46" s="38">
        <v>2.323</v>
      </c>
      <c r="Q46" s="38">
        <v>1.621</v>
      </c>
      <c r="R46" s="38">
        <v>2.0510000000000002</v>
      </c>
      <c r="S46" s="38">
        <v>1.921</v>
      </c>
      <c r="T46" s="38">
        <v>1.94</v>
      </c>
      <c r="U46" s="38">
        <v>1.9159999999999999</v>
      </c>
      <c r="V46" s="25"/>
      <c r="W46" s="14" t="s">
        <v>744</v>
      </c>
      <c r="X46" s="32" t="s">
        <v>20</v>
      </c>
      <c r="Y46" s="37">
        <f t="shared" si="37"/>
        <v>0.24526760348267987</v>
      </c>
      <c r="Z46" s="37">
        <f t="shared" si="37"/>
        <v>1.635407308857949</v>
      </c>
      <c r="AA46" s="37">
        <f t="shared" si="37"/>
        <v>0.51157029685837785</v>
      </c>
      <c r="AB46" s="37">
        <f t="shared" si="37"/>
        <v>0.72693448755104317</v>
      </c>
      <c r="AC46" s="37">
        <f t="shared" si="37"/>
        <v>0.69054767090855218</v>
      </c>
      <c r="AD46" s="37">
        <f t="shared" si="37"/>
        <v>0.73682460115743276</v>
      </c>
      <c r="AE46" s="37"/>
      <c r="AF46" s="92">
        <f t="shared" si="39"/>
        <v>4.5465519688160354</v>
      </c>
      <c r="AG46" s="88">
        <f t="shared" si="38"/>
        <v>4.3005969280390621</v>
      </c>
      <c r="AH46" s="88">
        <v>4.3</v>
      </c>
      <c r="AK46" s="4" t="s">
        <v>329</v>
      </c>
      <c r="AL46" s="8" t="s">
        <v>33</v>
      </c>
      <c r="AM46" s="4" t="s">
        <v>353</v>
      </c>
      <c r="AN46" s="4" t="s">
        <v>741</v>
      </c>
      <c r="AO46" s="4" t="s">
        <v>356</v>
      </c>
      <c r="AP46" s="4" t="s">
        <v>358</v>
      </c>
      <c r="AQ46" s="4" t="s">
        <v>307</v>
      </c>
      <c r="AR46" s="4" t="s">
        <v>360</v>
      </c>
      <c r="AV46" s="4" t="s">
        <v>329</v>
      </c>
      <c r="AW46" s="8" t="s">
        <v>33</v>
      </c>
      <c r="AX46" s="34">
        <v>2.3530000000000002</v>
      </c>
      <c r="AY46" s="34">
        <v>1.595</v>
      </c>
      <c r="AZ46" s="34">
        <v>2.016</v>
      </c>
      <c r="BA46" s="34">
        <v>1.85</v>
      </c>
      <c r="BB46" s="34">
        <v>1.8859999999999999</v>
      </c>
      <c r="BC46" s="34">
        <v>1.877</v>
      </c>
      <c r="BD46" s="34"/>
      <c r="BE46" s="34"/>
      <c r="BF46" s="34"/>
      <c r="BG46" s="4" t="s">
        <v>329</v>
      </c>
      <c r="BH46" s="8" t="s">
        <v>33</v>
      </c>
      <c r="BI46" s="12">
        <f t="shared" si="29"/>
        <v>0.22616589812849744</v>
      </c>
      <c r="BJ46" s="12">
        <f t="shared" si="30"/>
        <v>1.754461833234485</v>
      </c>
      <c r="BK46" s="12">
        <f t="shared" si="31"/>
        <v>0.56232479123356405</v>
      </c>
      <c r="BL46" s="12">
        <f t="shared" si="32"/>
        <v>0.88070986930605122</v>
      </c>
      <c r="BM46" s="12">
        <f t="shared" si="33"/>
        <v>0.799055939062432</v>
      </c>
      <c r="BN46" s="12">
        <f t="shared" si="34"/>
        <v>0.81873075307798171</v>
      </c>
      <c r="BO46" s="12"/>
      <c r="BP46" s="68">
        <f t="shared" si="35"/>
        <v>5.0414490840430117</v>
      </c>
      <c r="BQ46" s="43">
        <f t="shared" si="36"/>
        <v>5.0617486912581517</v>
      </c>
      <c r="BR46" s="43">
        <v>5</v>
      </c>
      <c r="BS46" s="43"/>
      <c r="BT46" s="43"/>
      <c r="BU46" s="107" t="s">
        <v>329</v>
      </c>
      <c r="BV46" s="108" t="s">
        <v>33</v>
      </c>
      <c r="BW46" s="106" t="str">
        <f>"O2'="&amp;TEXT(BI46," 0.##0")</f>
        <v>O2'= 0.226</v>
      </c>
      <c r="BX46" s="106" t="str">
        <f>"O12'="&amp;TEXT(BJ46," 0.##0")</f>
        <v>O12'= 1.754</v>
      </c>
      <c r="BY46" s="106" t="str">
        <f>"O3'="&amp;TEXT(BK46," 0.##0")</f>
        <v>O3'= 0.562</v>
      </c>
      <c r="BZ46" s="106" t="str">
        <f>"O11'="&amp;TEXT(BL46," 0.##0")</f>
        <v>O11'= 0.881</v>
      </c>
      <c r="CA46" s="106" t="str">
        <f>"O7'="&amp;TEXT(BM46," 0.##0")</f>
        <v>O7'= 0.799</v>
      </c>
      <c r="CB46" s="106" t="str">
        <f>"O9'="&amp;TEXT(BN46," 0.##0")</f>
        <v>O9'= 0.819</v>
      </c>
      <c r="CC46" s="43"/>
      <c r="CD46" s="43"/>
      <c r="CG46" s="66"/>
      <c r="CH46" s="21"/>
      <c r="CI46" s="10" t="s">
        <v>329</v>
      </c>
      <c r="CJ46" s="7"/>
      <c r="CK46" s="7"/>
      <c r="CL46" s="52" t="str">
        <f>"V4 ="&amp;TEXT(BN47," 0.##0")</f>
        <v>V4 = 0.305</v>
      </c>
      <c r="CM46" s="52" t="str">
        <f>"V4' ="&amp;TEXT(BN48," 0.##0")</f>
        <v>V4' = 0.305</v>
      </c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10" t="s">
        <v>329</v>
      </c>
      <c r="DM46" s="28"/>
      <c r="DN46" s="21"/>
    </row>
    <row r="47" spans="2:118" x14ac:dyDescent="0.35">
      <c r="B47" s="25"/>
      <c r="C47" s="14" t="s">
        <v>744</v>
      </c>
      <c r="D47" s="32" t="s">
        <v>27</v>
      </c>
      <c r="E47" s="14" t="s">
        <v>486</v>
      </c>
      <c r="F47" s="14" t="s">
        <v>910</v>
      </c>
      <c r="G47" s="14" t="s">
        <v>912</v>
      </c>
      <c r="H47" s="14" t="s">
        <v>757</v>
      </c>
      <c r="I47" s="14" t="s">
        <v>914</v>
      </c>
      <c r="J47" s="14" t="s">
        <v>916</v>
      </c>
      <c r="K47" s="25"/>
      <c r="L47" s="25"/>
      <c r="M47" s="25"/>
      <c r="N47" s="14" t="s">
        <v>744</v>
      </c>
      <c r="O47" s="32" t="s">
        <v>27</v>
      </c>
      <c r="P47" s="38">
        <v>2.323</v>
      </c>
      <c r="Q47" s="38">
        <v>1.621</v>
      </c>
      <c r="R47" s="38">
        <v>2.0510000000000002</v>
      </c>
      <c r="S47" s="38">
        <v>1.921</v>
      </c>
      <c r="T47" s="38">
        <v>1.94</v>
      </c>
      <c r="U47" s="38">
        <v>1.9159999999999999</v>
      </c>
      <c r="V47" s="25"/>
      <c r="W47" s="14" t="s">
        <v>744</v>
      </c>
      <c r="X47" s="32" t="s">
        <v>27</v>
      </c>
      <c r="Y47" s="37">
        <f t="shared" si="37"/>
        <v>0.24526760348267987</v>
      </c>
      <c r="Z47" s="37">
        <f t="shared" si="37"/>
        <v>1.635407308857949</v>
      </c>
      <c r="AA47" s="37">
        <f t="shared" si="37"/>
        <v>0.51157029685837785</v>
      </c>
      <c r="AB47" s="37">
        <f t="shared" si="37"/>
        <v>0.72693448755104317</v>
      </c>
      <c r="AC47" s="37">
        <f t="shared" si="37"/>
        <v>0.69054767090855218</v>
      </c>
      <c r="AD47" s="37">
        <f t="shared" si="37"/>
        <v>0.73682460115743276</v>
      </c>
      <c r="AE47" s="37"/>
      <c r="AF47" s="92">
        <f t="shared" si="39"/>
        <v>4.5465519688160354</v>
      </c>
      <c r="AG47" s="88">
        <f t="shared" si="38"/>
        <v>4.3005969280390621</v>
      </c>
      <c r="AH47" s="88">
        <v>4.3</v>
      </c>
      <c r="AK47" s="4" t="s">
        <v>329</v>
      </c>
      <c r="AL47" s="8" t="s">
        <v>47</v>
      </c>
      <c r="AM47" s="4" t="s">
        <v>361</v>
      </c>
      <c r="AN47" s="4" t="s">
        <v>362</v>
      </c>
      <c r="AO47" s="4" t="s">
        <v>364</v>
      </c>
      <c r="AP47" s="4" t="s">
        <v>366</v>
      </c>
      <c r="AQ47" s="4" t="s">
        <v>368</v>
      </c>
      <c r="AR47" s="4" t="s">
        <v>370</v>
      </c>
      <c r="AV47" s="4" t="s">
        <v>329</v>
      </c>
      <c r="AW47" s="8" t="s">
        <v>47</v>
      </c>
      <c r="AX47" s="34">
        <v>2.02</v>
      </c>
      <c r="AY47" s="34">
        <v>1.831</v>
      </c>
      <c r="AZ47" s="34">
        <v>2.016</v>
      </c>
      <c r="BA47" s="34">
        <v>1.823</v>
      </c>
      <c r="BB47" s="34">
        <v>1.601</v>
      </c>
      <c r="BC47" s="34">
        <v>2.242</v>
      </c>
      <c r="BD47" s="34"/>
      <c r="BE47" s="34"/>
      <c r="BF47" s="34"/>
      <c r="BG47" s="4" t="s">
        <v>329</v>
      </c>
      <c r="BH47" s="8" t="s">
        <v>47</v>
      </c>
      <c r="BI47" s="12">
        <f t="shared" si="29"/>
        <v>0.55627834667445841</v>
      </c>
      <c r="BJ47" s="12">
        <f t="shared" si="30"/>
        <v>0.92711684434878605</v>
      </c>
      <c r="BK47" s="12">
        <f t="shared" si="31"/>
        <v>0.56232479123356405</v>
      </c>
      <c r="BL47" s="12">
        <f t="shared" si="32"/>
        <v>0.94738089533959879</v>
      </c>
      <c r="BM47" s="12">
        <f t="shared" si="33"/>
        <v>1.7262405405290759</v>
      </c>
      <c r="BN47" s="12">
        <f t="shared" si="34"/>
        <v>0.30529202956208956</v>
      </c>
      <c r="BO47" s="12"/>
      <c r="BP47" s="68">
        <f t="shared" si="35"/>
        <v>5.024633447687572</v>
      </c>
      <c r="BQ47" s="43">
        <f t="shared" si="36"/>
        <v>5.0358862425434854</v>
      </c>
      <c r="BR47" s="43">
        <v>5</v>
      </c>
      <c r="BS47" s="43"/>
      <c r="BT47" s="43"/>
      <c r="BU47" s="107" t="s">
        <v>329</v>
      </c>
      <c r="BV47" s="108" t="s">
        <v>47</v>
      </c>
      <c r="BW47" s="106" t="str">
        <f>"O5="&amp;TEXT(BI47," 0.##0")</f>
        <v>O5= 0.556</v>
      </c>
      <c r="BX47" s="106" t="str">
        <f>"O6="&amp;TEXT(BJ47," 0.##0")</f>
        <v>O6= 0.927</v>
      </c>
      <c r="BY47" s="106" t="str">
        <f>"O4="&amp;TEXT(BK47," 0.##0")</f>
        <v>O4= 0.562</v>
      </c>
      <c r="BZ47" s="106" t="str">
        <f>"O7="&amp;TEXT(BL47," 0.##0")</f>
        <v>O7= 0.947</v>
      </c>
      <c r="CA47" s="106" t="str">
        <f>"O13="&amp;TEXT(BM47," 0.##0")</f>
        <v>O13= 1.726</v>
      </c>
      <c r="CB47" s="106" t="str">
        <f>"O2="&amp;TEXT(BN47," 0.##0")</f>
        <v>O2= 0.305</v>
      </c>
      <c r="CC47" s="43"/>
      <c r="CD47" s="43"/>
      <c r="CG47" s="66"/>
      <c r="CH47" s="21"/>
      <c r="CI47" s="47" t="s">
        <v>329</v>
      </c>
      <c r="CJ47" s="16"/>
      <c r="CK47" s="16"/>
      <c r="CL47" s="53" t="str">
        <f>"V5' ="&amp;TEXT(BN50," 0.##0")</f>
        <v>V5' = 0.294</v>
      </c>
      <c r="CM47" s="53" t="str">
        <f>"V5 ="&amp;TEXT(BN49," 0.##0")</f>
        <v>V5 = 0.294</v>
      </c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47" t="s">
        <v>329</v>
      </c>
      <c r="DM47" s="28"/>
      <c r="DN47" s="21"/>
    </row>
    <row r="48" spans="2:118" x14ac:dyDescent="0.35">
      <c r="C48" s="4" t="s">
        <v>156</v>
      </c>
      <c r="D48" s="10" t="s">
        <v>20</v>
      </c>
      <c r="E48" s="7" t="s">
        <v>110</v>
      </c>
      <c r="F48" s="7" t="s">
        <v>112</v>
      </c>
      <c r="G48" s="7" t="s">
        <v>115</v>
      </c>
      <c r="H48" s="7" t="s">
        <v>116</v>
      </c>
      <c r="I48" s="7" t="s">
        <v>118</v>
      </c>
      <c r="J48" s="7" t="s">
        <v>120</v>
      </c>
      <c r="N48" s="4" t="s">
        <v>156</v>
      </c>
      <c r="O48" s="10" t="s">
        <v>20</v>
      </c>
      <c r="P48" s="35">
        <v>2.3279999999999998</v>
      </c>
      <c r="Q48" s="35">
        <v>1.5920000000000001</v>
      </c>
      <c r="R48" s="35">
        <v>2.0289999999999999</v>
      </c>
      <c r="S48" s="35">
        <v>1.863</v>
      </c>
      <c r="T48" s="35">
        <v>1.8620000000000001</v>
      </c>
      <c r="U48" s="35">
        <v>1.88</v>
      </c>
      <c r="W48" s="4" t="s">
        <v>156</v>
      </c>
      <c r="X48" s="10" t="s">
        <v>20</v>
      </c>
      <c r="Y48" s="12">
        <f t="shared" si="37"/>
        <v>0.24197547064862401</v>
      </c>
      <c r="Z48" s="12">
        <f t="shared" si="37"/>
        <v>1.7687450260358883</v>
      </c>
      <c r="AA48" s="12">
        <f t="shared" si="37"/>
        <v>0.54291049287080995</v>
      </c>
      <c r="AB48" s="12">
        <f t="shared" si="37"/>
        <v>0.85030330633695039</v>
      </c>
      <c r="AC48" s="12">
        <f t="shared" si="37"/>
        <v>0.85260453174437367</v>
      </c>
      <c r="AD48" s="12">
        <f t="shared" si="37"/>
        <v>0.81211923529191632</v>
      </c>
      <c r="AE48" s="12"/>
      <c r="AF48" s="68">
        <f t="shared" si="39"/>
        <v>5.0686580629285629</v>
      </c>
      <c r="AG48" s="43">
        <f t="shared" si="38"/>
        <v>5.10359610078413</v>
      </c>
      <c r="AH48" s="43">
        <v>5</v>
      </c>
      <c r="AK48" s="4" t="s">
        <v>329</v>
      </c>
      <c r="AL48" s="8" t="s">
        <v>48</v>
      </c>
      <c r="AM48" s="4" t="s">
        <v>840</v>
      </c>
      <c r="AN48" s="4" t="s">
        <v>363</v>
      </c>
      <c r="AO48" s="4" t="s">
        <v>365</v>
      </c>
      <c r="AP48" s="4" t="s">
        <v>367</v>
      </c>
      <c r="AQ48" s="4" t="s">
        <v>369</v>
      </c>
      <c r="AR48" s="4" t="s">
        <v>371</v>
      </c>
      <c r="AV48" s="4" t="s">
        <v>329</v>
      </c>
      <c r="AW48" s="8" t="s">
        <v>48</v>
      </c>
      <c r="AX48" s="34">
        <v>2.02</v>
      </c>
      <c r="AY48" s="34">
        <v>1.831</v>
      </c>
      <c r="AZ48" s="34">
        <v>2.016</v>
      </c>
      <c r="BA48" s="34">
        <v>1.823</v>
      </c>
      <c r="BB48" s="34">
        <v>1.601</v>
      </c>
      <c r="BC48" s="34">
        <v>2.242</v>
      </c>
      <c r="BD48" s="34"/>
      <c r="BE48" s="34"/>
      <c r="BF48" s="34"/>
      <c r="BG48" s="4" t="s">
        <v>329</v>
      </c>
      <c r="BH48" s="8" t="s">
        <v>48</v>
      </c>
      <c r="BI48" s="12">
        <f t="shared" si="29"/>
        <v>0.55627834667445841</v>
      </c>
      <c r="BJ48" s="12">
        <f t="shared" si="30"/>
        <v>0.92711684434878605</v>
      </c>
      <c r="BK48" s="12">
        <f t="shared" si="31"/>
        <v>0.56232479123356405</v>
      </c>
      <c r="BL48" s="12">
        <f t="shared" si="32"/>
        <v>0.94738089533959879</v>
      </c>
      <c r="BM48" s="12">
        <f t="shared" si="33"/>
        <v>1.7262405405290759</v>
      </c>
      <c r="BN48" s="12">
        <f t="shared" si="34"/>
        <v>0.30529202956208956</v>
      </c>
      <c r="BO48" s="12"/>
      <c r="BP48" s="68">
        <f t="shared" si="35"/>
        <v>5.024633447687572</v>
      </c>
      <c r="BQ48" s="43">
        <f t="shared" si="36"/>
        <v>5.0358862425434854</v>
      </c>
      <c r="BR48" s="43">
        <v>5</v>
      </c>
      <c r="BS48" s="43"/>
      <c r="BT48" s="43"/>
      <c r="BU48" s="107" t="s">
        <v>329</v>
      </c>
      <c r="BV48" s="108" t="s">
        <v>48</v>
      </c>
      <c r="BW48" s="106" t="str">
        <f>"O5'="&amp;TEXT(BI48," 0.##0")</f>
        <v>O5'= 0.556</v>
      </c>
      <c r="BX48" s="106" t="str">
        <f>"O6'="&amp;TEXT(BJ48," 0.##0")</f>
        <v>O6'= 0.927</v>
      </c>
      <c r="BY48" s="106" t="str">
        <f>"O4'="&amp;TEXT(BK48," 0.##0")</f>
        <v>O4'= 0.562</v>
      </c>
      <c r="BZ48" s="106" t="str">
        <f>"O7'="&amp;TEXT(BL48," 0.##0")</f>
        <v>O7'= 0.947</v>
      </c>
      <c r="CA48" s="106" t="str">
        <f>"O13'="&amp;TEXT(BM48," 0.##0")</f>
        <v>O13'= 1.726</v>
      </c>
      <c r="CB48" s="106" t="str">
        <f>"O2'="&amp;TEXT(BN48," 0.##0")</f>
        <v>O2'= 0.305</v>
      </c>
      <c r="CC48" s="43"/>
      <c r="CD48" s="43"/>
      <c r="CG48" s="2" t="s">
        <v>935</v>
      </c>
      <c r="CI48" s="20"/>
      <c r="CJ48" s="19">
        <f>2-(SUM(BI41+BK43))</f>
        <v>9.6363531469612962E-2</v>
      </c>
      <c r="CK48" s="19">
        <f>2-SUM(BI42,BK44)</f>
        <v>9.6363531469612962E-2</v>
      </c>
      <c r="CL48" s="19">
        <f>2-(SUM(BK41,BJ42,BI43,BI45,BN47,BN50))</f>
        <v>4.2973529595648374E-2</v>
      </c>
      <c r="CM48" s="19">
        <f>2-(SUM(BJ41,BK42,BI44,BI46,BN48,BN49))</f>
        <v>4.2973529595648374E-2</v>
      </c>
      <c r="CN48" s="19">
        <f>2-(SUM(BL42,BK45))</f>
        <v>0.17601001293587015</v>
      </c>
      <c r="CO48" s="19">
        <f>2-SUM(BK46,BL41)</f>
        <v>0.17601001293587015</v>
      </c>
      <c r="CP48" s="19">
        <f>2-SUM(BM41,BK47,BL49)</f>
        <v>9.2787394110882104E-2</v>
      </c>
      <c r="CQ48" s="19">
        <f>2-SUM(BL50,BK48,BM42)</f>
        <v>9.2787394110882104E-2</v>
      </c>
      <c r="CR48" s="19">
        <f>2-(SUM(BN42,BI47,BJ49))</f>
        <v>0.22808706943782298</v>
      </c>
      <c r="CS48" s="19">
        <f>2-SUM(BN41,BI48,BJ50)</f>
        <v>0.22808706943782298</v>
      </c>
      <c r="CT48" s="19">
        <f>2-SUM(BM43,BJ47)</f>
        <v>0.28880238742652753</v>
      </c>
      <c r="CU48" s="19">
        <f>2-SUM(BM44,BJ48)</f>
        <v>0.28880238742652753</v>
      </c>
      <c r="CV48" s="19">
        <f>2-SUM(BM45,BL47)</f>
        <v>0.25356316559796932</v>
      </c>
      <c r="CW48" s="19">
        <f>2-SUM(BL48,BM46)</f>
        <v>0.25356316559796932</v>
      </c>
      <c r="CX48" s="19">
        <f>2-SUM(BK50,BN43)</f>
        <v>0.228153813006851</v>
      </c>
      <c r="CY48" s="19">
        <f>2-SUM(BN44,BK49)</f>
        <v>0.228153813006851</v>
      </c>
      <c r="CZ48" s="19">
        <f>2-SUM(BN45,BI50)</f>
        <v>0.24660468145076742</v>
      </c>
      <c r="DA48" s="19">
        <f>2-SUM(BI49,BN46)</f>
        <v>0.24660468145076742</v>
      </c>
      <c r="DB48" s="19">
        <f>2-BJ43</f>
        <v>0.25027355345028224</v>
      </c>
      <c r="DC48" s="19">
        <f>2-BJ44</f>
        <v>0.25027355345028224</v>
      </c>
      <c r="DD48" s="19">
        <f>2-SUM(BL43,BL45)</f>
        <v>0.18714827506694443</v>
      </c>
      <c r="DE48" s="19">
        <f>2-SUM(BL44,BL46)</f>
        <v>0.18714827506694443</v>
      </c>
      <c r="DF48" s="19">
        <f>2-BJ45</f>
        <v>0.24553816676551499</v>
      </c>
      <c r="DG48" s="19">
        <f>2-BJ46</f>
        <v>0.24553816676551499</v>
      </c>
      <c r="DH48" s="19">
        <f>2-BM47</f>
        <v>0.27375945947092406</v>
      </c>
      <c r="DI48" s="19">
        <f>2-BM48</f>
        <v>0.27375945947092406</v>
      </c>
      <c r="DJ48" s="19">
        <f>2-BM49</f>
        <v>0.27375945947092406</v>
      </c>
      <c r="DK48" s="19">
        <f>2-BM50</f>
        <v>0.27375945947092406</v>
      </c>
      <c r="DL48" s="20"/>
      <c r="DM48" s="45">
        <f>SUM(CJ48:DK48)</f>
        <v>5.7676489985130814</v>
      </c>
    </row>
    <row r="49" spans="1:119" x14ac:dyDescent="0.35">
      <c r="C49" s="4" t="s">
        <v>156</v>
      </c>
      <c r="D49" s="10" t="s">
        <v>27</v>
      </c>
      <c r="E49" s="7" t="s">
        <v>111</v>
      </c>
      <c r="F49" s="7" t="s">
        <v>113</v>
      </c>
      <c r="G49" s="7" t="s">
        <v>114</v>
      </c>
      <c r="H49" s="7" t="s">
        <v>117</v>
      </c>
      <c r="I49" s="7" t="s">
        <v>119</v>
      </c>
      <c r="J49" s="7" t="s">
        <v>121</v>
      </c>
      <c r="N49" s="4" t="s">
        <v>156</v>
      </c>
      <c r="O49" s="10" t="s">
        <v>27</v>
      </c>
      <c r="P49" s="35">
        <v>2.3279999999999998</v>
      </c>
      <c r="Q49" s="35">
        <v>1.5920000000000001</v>
      </c>
      <c r="R49" s="35">
        <v>2.0289999999999999</v>
      </c>
      <c r="S49" s="35">
        <v>1.863</v>
      </c>
      <c r="T49" s="35">
        <v>1.8620000000000001</v>
      </c>
      <c r="U49" s="35">
        <v>1.88</v>
      </c>
      <c r="W49" s="4" t="s">
        <v>156</v>
      </c>
      <c r="X49" s="10" t="s">
        <v>27</v>
      </c>
      <c r="Y49" s="12">
        <f t="shared" si="37"/>
        <v>0.24197547064862401</v>
      </c>
      <c r="Z49" s="12">
        <f t="shared" si="37"/>
        <v>1.7687450260358883</v>
      </c>
      <c r="AA49" s="12">
        <f t="shared" si="37"/>
        <v>0.54291049287080995</v>
      </c>
      <c r="AB49" s="12">
        <f t="shared" si="37"/>
        <v>0.85030330633695039</v>
      </c>
      <c r="AC49" s="12">
        <f t="shared" si="37"/>
        <v>0.85260453174437367</v>
      </c>
      <c r="AD49" s="12">
        <f t="shared" si="37"/>
        <v>0.81211923529191632</v>
      </c>
      <c r="AE49" s="12"/>
      <c r="AF49" s="68">
        <f t="shared" si="39"/>
        <v>5.0686580629285629</v>
      </c>
      <c r="AG49" s="43">
        <f t="shared" si="38"/>
        <v>5.10359610078413</v>
      </c>
      <c r="AH49" s="43">
        <v>5</v>
      </c>
      <c r="AK49" s="4" t="s">
        <v>329</v>
      </c>
      <c r="AL49" s="8" t="s">
        <v>61</v>
      </c>
      <c r="AM49" s="4" t="s">
        <v>372</v>
      </c>
      <c r="AN49" s="4" t="s">
        <v>374</v>
      </c>
      <c r="AO49" s="4" t="s">
        <v>376</v>
      </c>
      <c r="AP49" s="7" t="s">
        <v>378</v>
      </c>
      <c r="AQ49" s="7" t="s">
        <v>380</v>
      </c>
      <c r="AR49" s="4" t="s">
        <v>381</v>
      </c>
      <c r="AV49" s="4" t="s">
        <v>329</v>
      </c>
      <c r="AW49" s="8" t="s">
        <v>61</v>
      </c>
      <c r="AX49" s="34">
        <v>1.8280000000000001</v>
      </c>
      <c r="AY49" s="34">
        <v>2.0019999999999998</v>
      </c>
      <c r="AZ49" s="34">
        <v>1.8260000000000001</v>
      </c>
      <c r="BA49" s="35">
        <v>2.0169999999999999</v>
      </c>
      <c r="BB49" s="35">
        <v>1.601</v>
      </c>
      <c r="BC49" s="34">
        <v>2.2559999999999998</v>
      </c>
      <c r="BD49" s="34"/>
      <c r="BE49" s="34"/>
      <c r="BF49" s="34"/>
      <c r="BG49" s="4" t="s">
        <v>329</v>
      </c>
      <c r="BH49" s="8" t="s">
        <v>61</v>
      </c>
      <c r="BI49" s="12">
        <f t="shared" si="29"/>
        <v>0.93466456547125099</v>
      </c>
      <c r="BJ49" s="12">
        <f t="shared" si="30"/>
        <v>0.58400961173568267</v>
      </c>
      <c r="BK49" s="12">
        <f t="shared" si="31"/>
        <v>0.939730485707166</v>
      </c>
      <c r="BL49" s="12">
        <f t="shared" si="32"/>
        <v>0.56080704643086732</v>
      </c>
      <c r="BM49" s="12">
        <f t="shared" si="33"/>
        <v>1.7262405405290759</v>
      </c>
      <c r="BN49" s="12">
        <f t="shared" si="34"/>
        <v>0.29395625232700962</v>
      </c>
      <c r="BO49" s="12"/>
      <c r="BP49" s="68">
        <f t="shared" si="35"/>
        <v>5.0394085022010522</v>
      </c>
      <c r="BQ49" s="43">
        <f t="shared" si="36"/>
        <v>5.0586102763852185</v>
      </c>
      <c r="BR49" s="43">
        <v>5</v>
      </c>
      <c r="BS49" s="43"/>
      <c r="BT49" s="43"/>
      <c r="BU49" s="107" t="s">
        <v>329</v>
      </c>
      <c r="BV49" s="108" t="s">
        <v>61</v>
      </c>
      <c r="BW49" s="106" t="str">
        <f>"O9'="&amp;TEXT(BI49," 0.##0")</f>
        <v>O9'= 0.935</v>
      </c>
      <c r="BX49" s="106" t="str">
        <f>"O5="&amp;TEXT(BJ49," 0.##0")</f>
        <v>O5= 0.584</v>
      </c>
      <c r="BY49" s="106" t="str">
        <f>"O8'="&amp;TEXT(BK49," 0.##0")</f>
        <v>O8'= 0.940</v>
      </c>
      <c r="BZ49" s="106" t="str">
        <f>"O4="&amp;TEXT(BL49," 0.##0")</f>
        <v>O4= 0.561</v>
      </c>
      <c r="CA49" s="106" t="str">
        <f>"O14="&amp;TEXT(BM49," 0.##0")</f>
        <v>O14= 1.726</v>
      </c>
      <c r="CB49" s="106" t="str">
        <f>"O2'="&amp;TEXT(BN49," 0.##0")</f>
        <v>O2'= 0.294</v>
      </c>
      <c r="CC49" s="43"/>
      <c r="CD49" s="43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1:119" x14ac:dyDescent="0.35">
      <c r="A50" s="77"/>
      <c r="B50" s="77"/>
      <c r="C50" s="75" t="s">
        <v>518</v>
      </c>
      <c r="D50" s="76" t="s">
        <v>20</v>
      </c>
      <c r="E50" s="75" t="s">
        <v>170</v>
      </c>
      <c r="F50" s="75" t="s">
        <v>173</v>
      </c>
      <c r="G50" s="75" t="s">
        <v>530</v>
      </c>
      <c r="H50" s="75" t="s">
        <v>532</v>
      </c>
      <c r="I50" s="75" t="s">
        <v>534</v>
      </c>
      <c r="J50" s="75" t="s">
        <v>120</v>
      </c>
      <c r="K50" s="77"/>
      <c r="L50" s="77"/>
      <c r="M50" s="77"/>
      <c r="N50" s="75" t="s">
        <v>518</v>
      </c>
      <c r="O50" s="76" t="s">
        <v>20</v>
      </c>
      <c r="P50" s="78">
        <v>2.3140000000000001</v>
      </c>
      <c r="Q50" s="78">
        <v>1.6160000000000001</v>
      </c>
      <c r="R50" s="78">
        <v>2.0529999999999999</v>
      </c>
      <c r="S50" s="78">
        <v>1.845</v>
      </c>
      <c r="T50" s="78">
        <v>1.8839999999999999</v>
      </c>
      <c r="U50" s="78">
        <v>1.88</v>
      </c>
      <c r="V50" s="77"/>
      <c r="W50" s="75" t="s">
        <v>518</v>
      </c>
      <c r="X50" s="76" t="s">
        <v>20</v>
      </c>
      <c r="Y50" s="79">
        <f t="shared" si="37"/>
        <v>0.25130672320716801</v>
      </c>
      <c r="Z50" s="79">
        <f t="shared" si="37"/>
        <v>1.6576574075316461</v>
      </c>
      <c r="AA50" s="79">
        <f t="shared" si="37"/>
        <v>0.50881251219738821</v>
      </c>
      <c r="AB50" s="79">
        <f t="shared" si="37"/>
        <v>0.8926921329224734</v>
      </c>
      <c r="AC50" s="79">
        <f t="shared" si="37"/>
        <v>0.80338685498763718</v>
      </c>
      <c r="AD50" s="79">
        <f t="shared" si="37"/>
        <v>0.81211923529191632</v>
      </c>
      <c r="AE50" s="79"/>
      <c r="AF50" s="95">
        <f t="shared" si="39"/>
        <v>4.9259748661382297</v>
      </c>
      <c r="AG50" s="96">
        <f t="shared" si="38"/>
        <v>4.8841493441205976</v>
      </c>
      <c r="AH50" s="96">
        <v>4.8841493441205976</v>
      </c>
      <c r="AK50" s="4" t="s">
        <v>329</v>
      </c>
      <c r="AL50" s="8" t="s">
        <v>62</v>
      </c>
      <c r="AM50" s="4" t="s">
        <v>373</v>
      </c>
      <c r="AN50" s="4" t="s">
        <v>375</v>
      </c>
      <c r="AO50" s="4" t="s">
        <v>377</v>
      </c>
      <c r="AP50" s="7" t="s">
        <v>379</v>
      </c>
      <c r="AQ50" s="7" t="s">
        <v>418</v>
      </c>
      <c r="AR50" s="4" t="s">
        <v>382</v>
      </c>
      <c r="AV50" s="4" t="s">
        <v>329</v>
      </c>
      <c r="AW50" s="8" t="s">
        <v>62</v>
      </c>
      <c r="AX50" s="34">
        <v>1.8280000000000001</v>
      </c>
      <c r="AY50" s="34">
        <v>2.0019999999999998</v>
      </c>
      <c r="AZ50" s="34">
        <v>1.8260000000000001</v>
      </c>
      <c r="BA50" s="35">
        <v>2.0169999999999999</v>
      </c>
      <c r="BB50" s="35">
        <v>1.601</v>
      </c>
      <c r="BC50" s="34">
        <v>2.2559999999999998</v>
      </c>
      <c r="BD50" s="34"/>
      <c r="BE50" s="34"/>
      <c r="BF50" s="34"/>
      <c r="BG50" s="4" t="s">
        <v>329</v>
      </c>
      <c r="BH50" s="8" t="s">
        <v>62</v>
      </c>
      <c r="BI50" s="12">
        <f t="shared" si="29"/>
        <v>0.93466456547125099</v>
      </c>
      <c r="BJ50" s="12">
        <f t="shared" si="30"/>
        <v>0.58400961173568267</v>
      </c>
      <c r="BK50" s="12">
        <f t="shared" si="31"/>
        <v>0.939730485707166</v>
      </c>
      <c r="BL50" s="12">
        <f t="shared" si="32"/>
        <v>0.56080704643086732</v>
      </c>
      <c r="BM50" s="12">
        <f t="shared" si="33"/>
        <v>1.7262405405290759</v>
      </c>
      <c r="BN50" s="12">
        <f t="shared" si="34"/>
        <v>0.29395625232700962</v>
      </c>
      <c r="BO50" s="12"/>
      <c r="BP50" s="68">
        <f t="shared" si="35"/>
        <v>5.0394085022010522</v>
      </c>
      <c r="BQ50" s="43">
        <f t="shared" si="36"/>
        <v>5.0586102763852185</v>
      </c>
      <c r="BR50" s="43">
        <v>5</v>
      </c>
      <c r="BS50" s="43"/>
      <c r="BT50" s="43"/>
      <c r="BU50" s="107" t="s">
        <v>329</v>
      </c>
      <c r="BV50" s="108" t="s">
        <v>62</v>
      </c>
      <c r="BW50" s="106" t="str">
        <f>"O9="&amp;TEXT(BI50," 0.##0")</f>
        <v>O9= 0.935</v>
      </c>
      <c r="BX50" s="106" t="str">
        <f>"O5'="&amp;TEXT(BJ50," 0.##0")</f>
        <v>O5'= 0.584</v>
      </c>
      <c r="BY50" s="106" t="str">
        <f>"O8="&amp;TEXT(BK50," 0.##0")</f>
        <v>O8= 0.940</v>
      </c>
      <c r="BZ50" s="106" t="str">
        <f>"O4'="&amp;TEXT(BL50," 0.##0")</f>
        <v>O4'= 0.561</v>
      </c>
      <c r="CA50" s="106" t="str">
        <f>"O14'="&amp;TEXT(BM50," 0.##0")</f>
        <v>O14'= 1.726</v>
      </c>
      <c r="CB50" s="106" t="str">
        <f>"O2="&amp;TEXT(BN50," 0.##0")</f>
        <v>O2= 0.294</v>
      </c>
      <c r="CC50" s="43"/>
      <c r="CD50" s="43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</row>
    <row r="51" spans="1:119" x14ac:dyDescent="0.35">
      <c r="A51" s="77"/>
      <c r="B51" s="77"/>
      <c r="C51" s="75" t="s">
        <v>518</v>
      </c>
      <c r="D51" s="76" t="s">
        <v>27</v>
      </c>
      <c r="E51" s="75" t="s">
        <v>171</v>
      </c>
      <c r="F51" s="75" t="s">
        <v>174</v>
      </c>
      <c r="G51" s="75" t="s">
        <v>531</v>
      </c>
      <c r="H51" s="75" t="s">
        <v>533</v>
      </c>
      <c r="I51" s="75" t="s">
        <v>535</v>
      </c>
      <c r="J51" s="75" t="s">
        <v>121</v>
      </c>
      <c r="K51" s="77"/>
      <c r="L51" s="77"/>
      <c r="M51" s="77"/>
      <c r="N51" s="75" t="s">
        <v>518</v>
      </c>
      <c r="O51" s="76" t="s">
        <v>27</v>
      </c>
      <c r="P51" s="78">
        <v>2.3140000000000001</v>
      </c>
      <c r="Q51" s="78">
        <v>1.6160000000000001</v>
      </c>
      <c r="R51" s="78">
        <v>2.0529999999999999</v>
      </c>
      <c r="S51" s="78">
        <v>1.845</v>
      </c>
      <c r="T51" s="78">
        <v>1.8839999999999999</v>
      </c>
      <c r="U51" s="78">
        <v>1.88</v>
      </c>
      <c r="V51" s="77"/>
      <c r="W51" s="75" t="s">
        <v>518</v>
      </c>
      <c r="X51" s="76" t="s">
        <v>27</v>
      </c>
      <c r="Y51" s="79">
        <f t="shared" si="37"/>
        <v>0.25130672320716801</v>
      </c>
      <c r="Z51" s="79">
        <f t="shared" si="37"/>
        <v>1.6576574075316461</v>
      </c>
      <c r="AA51" s="79">
        <f t="shared" si="37"/>
        <v>0.50881251219738821</v>
      </c>
      <c r="AB51" s="79">
        <f t="shared" si="37"/>
        <v>0.8926921329224734</v>
      </c>
      <c r="AC51" s="79">
        <f t="shared" si="37"/>
        <v>0.80338685498763718</v>
      </c>
      <c r="AD51" s="79">
        <f t="shared" si="37"/>
        <v>0.81211923529191632</v>
      </c>
      <c r="AE51" s="79"/>
      <c r="AF51" s="95">
        <f t="shared" si="39"/>
        <v>4.9259748661382297</v>
      </c>
      <c r="AG51" s="96">
        <f t="shared" si="38"/>
        <v>4.8841493441205976</v>
      </c>
      <c r="AH51" s="96">
        <v>4.8841493441205976</v>
      </c>
      <c r="BN51" t="s">
        <v>839</v>
      </c>
      <c r="BP51" s="70">
        <f>AVERAGE(BP41:BP50)</f>
        <v>5.0232351001486917</v>
      </c>
      <c r="BQ51" s="69"/>
      <c r="BR51" s="70">
        <f>AVERAGE(BR41:BR50)</f>
        <v>4.9864334625226334</v>
      </c>
      <c r="BS51" s="70"/>
      <c r="BT51" s="70"/>
      <c r="BU51" s="109"/>
      <c r="BV51" s="109"/>
      <c r="BW51" s="70"/>
      <c r="BX51" s="70"/>
      <c r="BY51" s="70"/>
      <c r="BZ51" s="70"/>
      <c r="CA51" s="70"/>
      <c r="CB51" s="70"/>
      <c r="CC51" s="70"/>
      <c r="CD51" s="70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21"/>
    </row>
    <row r="52" spans="1:119" x14ac:dyDescent="0.35">
      <c r="C52" s="4" t="s">
        <v>278</v>
      </c>
      <c r="D52" s="8" t="s">
        <v>20</v>
      </c>
      <c r="E52" s="7" t="s">
        <v>287</v>
      </c>
      <c r="F52" s="7" t="s">
        <v>289</v>
      </c>
      <c r="G52" s="7" t="s">
        <v>291</v>
      </c>
      <c r="H52" s="7" t="s">
        <v>293</v>
      </c>
      <c r="I52" s="7" t="s">
        <v>529</v>
      </c>
      <c r="J52" s="7" t="s">
        <v>296</v>
      </c>
      <c r="N52" s="4" t="s">
        <v>278</v>
      </c>
      <c r="O52" s="8" t="s">
        <v>20</v>
      </c>
      <c r="P52" s="35">
        <v>2.3029999999999999</v>
      </c>
      <c r="Q52" s="35">
        <v>1.6140000000000001</v>
      </c>
      <c r="R52" s="35">
        <v>2.0369999999999999</v>
      </c>
      <c r="S52" s="35">
        <v>1.829</v>
      </c>
      <c r="T52" s="35">
        <v>1.8540000000000001</v>
      </c>
      <c r="U52" s="35">
        <v>1.8979999999999999</v>
      </c>
      <c r="W52" s="4" t="s">
        <v>278</v>
      </c>
      <c r="X52" s="8" t="s">
        <v>20</v>
      </c>
      <c r="Y52" s="12">
        <f t="shared" si="37"/>
        <v>0.25889017256861729</v>
      </c>
      <c r="Z52" s="12">
        <f t="shared" si="37"/>
        <v>1.666641978590885</v>
      </c>
      <c r="AA52" s="12">
        <f t="shared" si="37"/>
        <v>0.53129788176043102</v>
      </c>
      <c r="AB52" s="12">
        <f t="shared" si="37"/>
        <v>0.93214185562700447</v>
      </c>
      <c r="AC52" s="12">
        <f t="shared" si="37"/>
        <v>0.87123996244717972</v>
      </c>
      <c r="AD52" s="12">
        <f t="shared" si="37"/>
        <v>0.77355635323888694</v>
      </c>
      <c r="AE52" s="12"/>
      <c r="AF52" s="68">
        <f t="shared" si="39"/>
        <v>5.033768204233005</v>
      </c>
      <c r="AG52" s="43">
        <f t="shared" si="38"/>
        <v>5.0499354981103615</v>
      </c>
      <c r="AH52" s="43">
        <v>5</v>
      </c>
      <c r="CG52" s="23"/>
      <c r="CH52" s="21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9"/>
      <c r="DM52" s="29"/>
    </row>
    <row r="53" spans="1:119" x14ac:dyDescent="0.35">
      <c r="C53" s="4" t="s">
        <v>278</v>
      </c>
      <c r="D53" s="10" t="s">
        <v>27</v>
      </c>
      <c r="E53" s="7" t="s">
        <v>288</v>
      </c>
      <c r="F53" s="7" t="s">
        <v>290</v>
      </c>
      <c r="G53" s="7" t="s">
        <v>292</v>
      </c>
      <c r="H53" s="7" t="s">
        <v>294</v>
      </c>
      <c r="I53" s="7" t="s">
        <v>295</v>
      </c>
      <c r="J53" s="7" t="s">
        <v>297</v>
      </c>
      <c r="N53" s="4" t="s">
        <v>278</v>
      </c>
      <c r="O53" s="10" t="s">
        <v>27</v>
      </c>
      <c r="P53" s="35">
        <v>2.3029999999999999</v>
      </c>
      <c r="Q53" s="35">
        <v>1.6140000000000001</v>
      </c>
      <c r="R53" s="35">
        <v>2.0369999999999999</v>
      </c>
      <c r="S53" s="35">
        <v>1.829</v>
      </c>
      <c r="T53" s="35">
        <v>1.8540000000000001</v>
      </c>
      <c r="U53" s="35">
        <v>1.8979999999999999</v>
      </c>
      <c r="W53" s="4" t="s">
        <v>278</v>
      </c>
      <c r="X53" s="10" t="s">
        <v>27</v>
      </c>
      <c r="Y53" s="12">
        <f t="shared" si="37"/>
        <v>0.25889017256861729</v>
      </c>
      <c r="Z53" s="12">
        <f t="shared" si="37"/>
        <v>1.666641978590885</v>
      </c>
      <c r="AA53" s="12">
        <f t="shared" si="37"/>
        <v>0.53129788176043102</v>
      </c>
      <c r="AB53" s="12">
        <f t="shared" si="37"/>
        <v>0.93214185562700447</v>
      </c>
      <c r="AC53" s="12">
        <f t="shared" si="37"/>
        <v>0.87123996244717972</v>
      </c>
      <c r="AD53" s="12">
        <f t="shared" si="37"/>
        <v>0.77355635323888694</v>
      </c>
      <c r="AE53" s="12"/>
      <c r="AF53" s="68">
        <f t="shared" si="39"/>
        <v>5.033768204233005</v>
      </c>
      <c r="AG53" s="43">
        <f t="shared" si="38"/>
        <v>5.0499354981103615</v>
      </c>
      <c r="AH53" s="43">
        <v>5</v>
      </c>
      <c r="AK53" s="4" t="s">
        <v>383</v>
      </c>
      <c r="AL53" s="8" t="s">
        <v>0</v>
      </c>
      <c r="AM53" s="4" t="s">
        <v>384</v>
      </c>
      <c r="AN53" s="4" t="s">
        <v>100</v>
      </c>
      <c r="AO53" s="4" t="s">
        <v>386</v>
      </c>
      <c r="AP53" s="4" t="s">
        <v>387</v>
      </c>
      <c r="AQ53" s="4" t="s">
        <v>17</v>
      </c>
      <c r="AR53" s="4" t="s">
        <v>420</v>
      </c>
      <c r="AV53" s="4" t="s">
        <v>383</v>
      </c>
      <c r="AW53" s="8" t="s">
        <v>0</v>
      </c>
      <c r="AX53" s="34">
        <v>1.7030000000000001</v>
      </c>
      <c r="AY53" s="34">
        <v>2.11</v>
      </c>
      <c r="AZ53" s="34">
        <v>2.1240000000000001</v>
      </c>
      <c r="BA53" s="34">
        <v>1.6830000000000001</v>
      </c>
      <c r="BB53" s="34">
        <v>1.9319999999999999</v>
      </c>
      <c r="BC53" s="34">
        <v>1.907</v>
      </c>
      <c r="BD53" s="34"/>
      <c r="BE53" s="34"/>
      <c r="BF53" s="34"/>
      <c r="BG53" s="4" t="s">
        <v>383</v>
      </c>
      <c r="BH53" s="8" t="s">
        <v>0</v>
      </c>
      <c r="BI53" s="12">
        <f t="shared" ref="BI53:BI62" si="40">EXP((1.803-AX53)/0.37)</f>
        <v>1.3103185430275457</v>
      </c>
      <c r="BJ53" s="12">
        <f t="shared" ref="BJ53:BJ62" si="41">EXP((1.803-AY53)/0.37)</f>
        <v>0.43616715340726803</v>
      </c>
      <c r="BK53" s="12">
        <f t="shared" ref="BK53:BK62" si="42">EXP((1.803-AZ53)/0.37)</f>
        <v>0.41997186100027017</v>
      </c>
      <c r="BL53" s="12">
        <f t="shared" ref="BL53:BL62" si="43">EXP((1.803-BA53)/0.37)</f>
        <v>1.3830958059987561</v>
      </c>
      <c r="BM53" s="12">
        <f t="shared" ref="BM53:BM62" si="44">EXP((1.803-BB53)/0.37)</f>
        <v>0.70564101464421358</v>
      </c>
      <c r="BN53" s="12">
        <f t="shared" ref="BN53:BN62" si="45">EXP((1.803-BC53)/0.37)</f>
        <v>0.75496711944828476</v>
      </c>
      <c r="BO53" s="12"/>
      <c r="BP53" s="68">
        <f t="shared" ref="BP53:BP62" si="46">SUM(BI53:BN53)</f>
        <v>5.0101614975263384</v>
      </c>
      <c r="BQ53" s="43">
        <f t="shared" ref="BQ53:BQ62" si="47">(BP53*1.538)-2.692</f>
        <v>5.0136283831955089</v>
      </c>
      <c r="BR53" s="66">
        <v>5</v>
      </c>
      <c r="BS53" s="66"/>
      <c r="BT53" s="66"/>
      <c r="BU53" s="40" t="s">
        <v>383</v>
      </c>
      <c r="BV53" s="108" t="s">
        <v>0</v>
      </c>
      <c r="BW53" s="106" t="str">
        <f>"O1="&amp;TEXT(BI53," 0.##0")</f>
        <v>O1= 1.310</v>
      </c>
      <c r="BX53" s="106" t="str">
        <f>"O2'="&amp;TEXT(BJ53," 0.##0")</f>
        <v>O2'= 0.436</v>
      </c>
      <c r="BY53" s="106" t="str">
        <f>"O2="&amp;TEXT(BK53," 0.##0")</f>
        <v>O2= 0.420</v>
      </c>
      <c r="BZ53" s="106" t="str">
        <f>"O3'="&amp;TEXT(BL53," 0.##0")</f>
        <v>O3'= 1.383</v>
      </c>
      <c r="CA53" s="106" t="str">
        <f>"O4="&amp;TEXT(BM53," 0.##0")</f>
        <v>O4= 0.706</v>
      </c>
      <c r="CB53" s="106" t="str">
        <f>"O5'="&amp;TEXT(BN53," 0.##0")</f>
        <v>O5'= 0.755</v>
      </c>
      <c r="CC53" s="66"/>
      <c r="CD53" s="66"/>
      <c r="CG53" s="3"/>
      <c r="CI53" s="7"/>
      <c r="CJ53" s="16" t="s">
        <v>1</v>
      </c>
      <c r="CK53" s="16" t="s">
        <v>74</v>
      </c>
      <c r="CL53" s="16" t="s">
        <v>3</v>
      </c>
      <c r="CM53" s="16" t="s">
        <v>2</v>
      </c>
      <c r="CN53" s="16" t="s">
        <v>75</v>
      </c>
      <c r="CO53" s="16" t="s">
        <v>4</v>
      </c>
      <c r="CP53" s="16" t="s">
        <v>5</v>
      </c>
      <c r="CQ53" s="16" t="s">
        <v>76</v>
      </c>
      <c r="CR53" s="16" t="s">
        <v>77</v>
      </c>
      <c r="CS53" s="16" t="s">
        <v>6</v>
      </c>
      <c r="CT53" s="16" t="s">
        <v>78</v>
      </c>
      <c r="CU53" s="16" t="s">
        <v>79</v>
      </c>
      <c r="CV53" s="16" t="s">
        <v>80</v>
      </c>
      <c r="CW53" s="16" t="s">
        <v>81</v>
      </c>
      <c r="CX53" s="16" t="s">
        <v>82</v>
      </c>
      <c r="CY53" s="16" t="s">
        <v>83</v>
      </c>
      <c r="CZ53" s="16" t="s">
        <v>84</v>
      </c>
      <c r="DA53" s="16" t="s">
        <v>85</v>
      </c>
      <c r="DB53" s="16" t="s">
        <v>86</v>
      </c>
      <c r="DC53" s="16" t="s">
        <v>87</v>
      </c>
      <c r="DD53" s="16" t="s">
        <v>88</v>
      </c>
      <c r="DE53" s="16" t="s">
        <v>89</v>
      </c>
      <c r="DF53" s="16" t="s">
        <v>90</v>
      </c>
      <c r="DG53" s="16" t="s">
        <v>91</v>
      </c>
      <c r="DH53" s="16" t="s">
        <v>92</v>
      </c>
      <c r="DI53" s="16" t="s">
        <v>93</v>
      </c>
      <c r="DJ53" s="16" t="s">
        <v>94</v>
      </c>
      <c r="DK53" s="16" t="s">
        <v>95</v>
      </c>
      <c r="DL53" s="20"/>
      <c r="DM53" s="50"/>
    </row>
    <row r="54" spans="1:119" x14ac:dyDescent="0.35">
      <c r="C54" s="4" t="s">
        <v>329</v>
      </c>
      <c r="D54" s="10" t="s">
        <v>20</v>
      </c>
      <c r="E54" s="7" t="s">
        <v>342</v>
      </c>
      <c r="F54" s="7" t="s">
        <v>344</v>
      </c>
      <c r="G54" s="7" t="s">
        <v>346</v>
      </c>
      <c r="H54" s="7" t="s">
        <v>293</v>
      </c>
      <c r="I54" s="7" t="s">
        <v>348</v>
      </c>
      <c r="J54" s="7" t="s">
        <v>350</v>
      </c>
      <c r="N54" s="4" t="s">
        <v>329</v>
      </c>
      <c r="O54" s="10" t="s">
        <v>20</v>
      </c>
      <c r="P54" s="35">
        <v>2.3050000000000002</v>
      </c>
      <c r="Q54" s="35">
        <v>1.5960000000000001</v>
      </c>
      <c r="R54" s="35">
        <v>2.0609999999999999</v>
      </c>
      <c r="S54" s="35">
        <v>1.829</v>
      </c>
      <c r="T54" s="35">
        <v>1.893</v>
      </c>
      <c r="U54" s="35">
        <v>1.871</v>
      </c>
      <c r="W54" s="4" t="s">
        <v>329</v>
      </c>
      <c r="X54" s="10" t="s">
        <v>20</v>
      </c>
      <c r="Y54" s="12">
        <f t="shared" si="37"/>
        <v>0.25749454160416257</v>
      </c>
      <c r="Z54" s="12">
        <f t="shared" si="37"/>
        <v>1.7497264465497178</v>
      </c>
      <c r="AA54" s="12">
        <f t="shared" si="37"/>
        <v>0.49792924154811524</v>
      </c>
      <c r="AB54" s="12">
        <f t="shared" si="37"/>
        <v>0.93214185562700447</v>
      </c>
      <c r="AC54" s="12">
        <f t="shared" si="37"/>
        <v>0.78408076822468642</v>
      </c>
      <c r="AD54" s="12">
        <f t="shared" si="37"/>
        <v>0.83211570128598289</v>
      </c>
      <c r="AE54" s="12"/>
      <c r="AF54" s="68">
        <f t="shared" si="39"/>
        <v>5.05348855483967</v>
      </c>
      <c r="AG54" s="43">
        <f t="shared" si="38"/>
        <v>5.0802653973434122</v>
      </c>
      <c r="AH54" s="43">
        <v>5</v>
      </c>
      <c r="AK54" s="4" t="s">
        <v>383</v>
      </c>
      <c r="AL54" s="8" t="s">
        <v>7</v>
      </c>
      <c r="AM54" s="4" t="s">
        <v>385</v>
      </c>
      <c r="AN54" s="4" t="s">
        <v>103</v>
      </c>
      <c r="AO54" s="4" t="s">
        <v>224</v>
      </c>
      <c r="AP54" s="4" t="s">
        <v>388</v>
      </c>
      <c r="AQ54" s="4" t="s">
        <v>419</v>
      </c>
      <c r="AR54" s="4" t="s">
        <v>421</v>
      </c>
      <c r="AV54" s="4" t="s">
        <v>383</v>
      </c>
      <c r="AW54" s="8" t="s">
        <v>7</v>
      </c>
      <c r="AX54" s="34">
        <v>1.7030000000000001</v>
      </c>
      <c r="AY54" s="34">
        <v>2.11</v>
      </c>
      <c r="AZ54" s="34">
        <v>2.1240000000000001</v>
      </c>
      <c r="BA54" s="34">
        <v>1.6830000000000001</v>
      </c>
      <c r="BB54" s="34">
        <v>1.9319999999999999</v>
      </c>
      <c r="BC54" s="34">
        <v>1.907</v>
      </c>
      <c r="BD54" s="34"/>
      <c r="BE54" s="34"/>
      <c r="BF54" s="34"/>
      <c r="BG54" s="4" t="s">
        <v>383</v>
      </c>
      <c r="BH54" s="8" t="s">
        <v>7</v>
      </c>
      <c r="BI54" s="12">
        <f t="shared" si="40"/>
        <v>1.3103185430275457</v>
      </c>
      <c r="BJ54" s="12">
        <f t="shared" si="41"/>
        <v>0.43616715340726803</v>
      </c>
      <c r="BK54" s="12">
        <f t="shared" si="42"/>
        <v>0.41997186100027017</v>
      </c>
      <c r="BL54" s="12">
        <f t="shared" si="43"/>
        <v>1.3830958059987561</v>
      </c>
      <c r="BM54" s="12">
        <f t="shared" si="44"/>
        <v>0.70564101464421358</v>
      </c>
      <c r="BN54" s="12">
        <f t="shared" si="45"/>
        <v>0.75496711944828476</v>
      </c>
      <c r="BO54" s="12"/>
      <c r="BP54" s="68">
        <f t="shared" si="46"/>
        <v>5.0101614975263384</v>
      </c>
      <c r="BQ54" s="43">
        <f t="shared" si="47"/>
        <v>5.0136283831955089</v>
      </c>
      <c r="BR54" s="66">
        <v>5</v>
      </c>
      <c r="BS54" s="66"/>
      <c r="BT54" s="66"/>
      <c r="BU54" s="40" t="s">
        <v>383</v>
      </c>
      <c r="BV54" s="108" t="s">
        <v>7</v>
      </c>
      <c r="BW54" s="106" t="str">
        <f>"O1'="&amp;TEXT(BI54," 0.##0")</f>
        <v>O1'= 1.310</v>
      </c>
      <c r="BX54" s="106" t="str">
        <f>"O2="&amp;TEXT(BJ54," 0.##0")</f>
        <v>O2= 0.436</v>
      </c>
      <c r="BY54" s="106" t="str">
        <f>"O2'="&amp;TEXT(BK54," 0.##0")</f>
        <v>O2'= 0.420</v>
      </c>
      <c r="BZ54" s="106" t="str">
        <f>"O3="&amp;TEXT(BL54," 0.##0")</f>
        <v>O3= 1.383</v>
      </c>
      <c r="CA54" s="106" t="str">
        <f>"O4'="&amp;TEXT(BM54," 0.##0")</f>
        <v>O4'= 0.706</v>
      </c>
      <c r="CB54" s="106" t="str">
        <f>"O5="&amp;TEXT(BN54," 0.##0")</f>
        <v>O5= 0.755</v>
      </c>
      <c r="CC54" s="66"/>
      <c r="CD54" s="66"/>
      <c r="CG54" s="3"/>
      <c r="CI54" s="10" t="s">
        <v>383</v>
      </c>
      <c r="CJ54" s="52" t="str">
        <f>"V1 ="&amp;TEXT(BI53," 0.##0")</f>
        <v>V1 = 1.310</v>
      </c>
      <c r="CK54" s="52" t="str">
        <f>"V1' ="&amp;TEXT(BI54," 0.##0")</f>
        <v>V1' = 1.310</v>
      </c>
      <c r="CL54" s="52" t="str">
        <f>"V1 ="&amp;TEXT(BK53," 0.##0")</f>
        <v>V1 = 0.420</v>
      </c>
      <c r="CM54" s="52" t="str">
        <f>"V1 ="&amp;TEXT(BJ53," 0.##0")</f>
        <v>V1 = 0.436</v>
      </c>
      <c r="CN54" s="52" t="str">
        <f>"V1' ="&amp;TEXT(BL54," 0.##0")</f>
        <v>V1' = 1.383</v>
      </c>
      <c r="CO54" s="52" t="str">
        <f>"V1 ="&amp;TEXT(BL53," 0.##0")</f>
        <v>V1 = 1.383</v>
      </c>
      <c r="CP54" s="52" t="str">
        <f>"V1 ="&amp;TEXT(BM53," 0.##0")</f>
        <v>V1 = 0.706</v>
      </c>
      <c r="CQ54" s="52" t="str">
        <f>"V1' ="&amp;TEXT(BM54," 0.##0")</f>
        <v>V1' = 0.706</v>
      </c>
      <c r="CR54" s="52" t="str">
        <f>"V1' ="&amp;TEXT(BN54," 0.##0")</f>
        <v>V1' = 0.755</v>
      </c>
      <c r="CS54" s="52" t="str">
        <f>"V1 ="&amp;TEXT(BN53," 0.##0")</f>
        <v>V1 = 0.755</v>
      </c>
      <c r="CT54" s="52" t="str">
        <f>"V2 ="&amp;TEXT(BM55," 0.##0")</f>
        <v>V2 = 0.797</v>
      </c>
      <c r="CU54" s="52" t="str">
        <f>"V2' ="&amp;TEXT(BM56," 0.##0")</f>
        <v>V2' = 0.797</v>
      </c>
      <c r="CV54" s="52" t="str">
        <f>"V3 ="&amp;TEXT(BM57," 0.##0")</f>
        <v>V3 = 0.749</v>
      </c>
      <c r="CW54" s="52" t="str">
        <f>"V3' ="&amp;TEXT(BM58," 0.##0")</f>
        <v>V3' = 0.749</v>
      </c>
      <c r="CX54" s="52" t="str">
        <f>"V2 ="&amp;TEXT(BN55," 0.##0")</f>
        <v>V2 = 0.830</v>
      </c>
      <c r="CY54" s="52" t="str">
        <f>"V2' ="&amp;TEXT(BN56," 0.##0")</f>
        <v>V2' = 0.830</v>
      </c>
      <c r="CZ54" s="52" t="str">
        <f>"V3 ="&amp;TEXT(BN57," 0.##0")</f>
        <v>V3 = 0.905</v>
      </c>
      <c r="DA54" s="52" t="str">
        <f>"V3' ="&amp;TEXT(BN58," 0.##0")</f>
        <v>V3' = 0.905</v>
      </c>
      <c r="DB54" s="52" t="str">
        <f>"V2 ="&amp;TEXT(BJ55," 0.##0")</f>
        <v>V2 = 1.731</v>
      </c>
      <c r="DC54" s="52" t="str">
        <f>"V2' ="&amp;TEXT(BJ56," 0.##0")</f>
        <v>V2' = 1.731</v>
      </c>
      <c r="DD54" s="52" t="str">
        <f>"V2 ="&amp;TEXT(BL55," 0.##0")</f>
        <v>V2 = 0.905</v>
      </c>
      <c r="DE54" s="52" t="str">
        <f>"V2' ="&amp;TEXT(BL56," 0.##0")</f>
        <v>V2' = 0.905</v>
      </c>
      <c r="DF54" s="52" t="str">
        <f>"V3 ="&amp;TEXT(BJ57," 0.##0")</f>
        <v>V3 = 1.726</v>
      </c>
      <c r="DG54" s="52" t="str">
        <f>"V3' ="&amp;TEXT(BJ58," 0.##0")</f>
        <v>V3' = 1.726</v>
      </c>
      <c r="DH54" s="52" t="str">
        <f>"V4 ="&amp;TEXT(BM59," 0.##0")</f>
        <v>V4 = 1.698</v>
      </c>
      <c r="DI54" s="52" t="str">
        <f>"V4' ="&amp;TEXT(BM60," 0.##0")</f>
        <v>V4' = 1.698</v>
      </c>
      <c r="DJ54" s="52" t="str">
        <f>"V5 ="&amp;TEXT(BM61," 0.##0")</f>
        <v>V5 = 1.694</v>
      </c>
      <c r="DK54" s="52" t="str">
        <f>"V5' ="&amp;TEXT(BM62," 0.##0")</f>
        <v>V5' = 1.694</v>
      </c>
      <c r="DL54" s="10" t="s">
        <v>383</v>
      </c>
      <c r="DM54" s="28"/>
    </row>
    <row r="55" spans="1:119" x14ac:dyDescent="0.35">
      <c r="C55" s="4" t="s">
        <v>329</v>
      </c>
      <c r="D55" s="10" t="s">
        <v>27</v>
      </c>
      <c r="E55" s="7" t="s">
        <v>343</v>
      </c>
      <c r="F55" s="7" t="s">
        <v>345</v>
      </c>
      <c r="G55" s="7" t="s">
        <v>347</v>
      </c>
      <c r="H55" s="7" t="s">
        <v>294</v>
      </c>
      <c r="I55" s="7" t="s">
        <v>349</v>
      </c>
      <c r="J55" s="7" t="s">
        <v>351</v>
      </c>
      <c r="N55" s="4" t="s">
        <v>329</v>
      </c>
      <c r="O55" s="10" t="s">
        <v>27</v>
      </c>
      <c r="P55" s="35">
        <v>2.3050000000000002</v>
      </c>
      <c r="Q55" s="35">
        <v>1.5960000000000001</v>
      </c>
      <c r="R55" s="35">
        <v>2.0609999999999999</v>
      </c>
      <c r="S55" s="35">
        <v>1.829</v>
      </c>
      <c r="T55" s="35">
        <v>1.893</v>
      </c>
      <c r="U55" s="35">
        <v>1.871</v>
      </c>
      <c r="W55" s="4" t="s">
        <v>329</v>
      </c>
      <c r="X55" s="10" t="s">
        <v>27</v>
      </c>
      <c r="Y55" s="12">
        <f t="shared" si="37"/>
        <v>0.25749454160416257</v>
      </c>
      <c r="Z55" s="12">
        <f t="shared" si="37"/>
        <v>1.7497264465497178</v>
      </c>
      <c r="AA55" s="12">
        <f t="shared" si="37"/>
        <v>0.49792924154811524</v>
      </c>
      <c r="AB55" s="12">
        <f t="shared" si="37"/>
        <v>0.93214185562700447</v>
      </c>
      <c r="AC55" s="12">
        <f t="shared" si="37"/>
        <v>0.78408076822468642</v>
      </c>
      <c r="AD55" s="12">
        <f t="shared" si="37"/>
        <v>0.83211570128598289</v>
      </c>
      <c r="AE55" s="12"/>
      <c r="AF55" s="68">
        <f t="shared" si="39"/>
        <v>5.05348855483967</v>
      </c>
      <c r="AG55" s="43">
        <f t="shared" si="38"/>
        <v>5.0802653973434122</v>
      </c>
      <c r="AH55" s="43">
        <v>5</v>
      </c>
      <c r="AK55" s="4" t="s">
        <v>383</v>
      </c>
      <c r="AL55" s="10" t="s">
        <v>20</v>
      </c>
      <c r="AM55" s="7" t="s">
        <v>183</v>
      </c>
      <c r="AN55" s="7" t="s">
        <v>389</v>
      </c>
      <c r="AO55" s="7" t="s">
        <v>391</v>
      </c>
      <c r="AP55" s="7" t="s">
        <v>393</v>
      </c>
      <c r="AQ55" s="7" t="s">
        <v>395</v>
      </c>
      <c r="AR55" s="7" t="s">
        <v>397</v>
      </c>
      <c r="AV55" s="4" t="s">
        <v>383</v>
      </c>
      <c r="AW55" s="10" t="s">
        <v>20</v>
      </c>
      <c r="AX55" s="35">
        <v>2.343</v>
      </c>
      <c r="AY55" s="35">
        <v>1.6</v>
      </c>
      <c r="AZ55" s="35">
        <v>2.0249999999999999</v>
      </c>
      <c r="BA55" s="35">
        <v>1.84</v>
      </c>
      <c r="BB55" s="35">
        <v>1.887</v>
      </c>
      <c r="BC55" s="35">
        <v>1.8720000000000001</v>
      </c>
      <c r="BD55" s="35"/>
      <c r="BE55" s="35"/>
      <c r="BF55" s="35"/>
      <c r="BG55" s="4" t="s">
        <v>383</v>
      </c>
      <c r="BH55" s="10" t="s">
        <v>20</v>
      </c>
      <c r="BI55" s="12">
        <f t="shared" si="40"/>
        <v>0.23236184178521896</v>
      </c>
      <c r="BJ55" s="12">
        <f t="shared" si="41"/>
        <v>1.7309123659372385</v>
      </c>
      <c r="BK55" s="12">
        <f t="shared" si="42"/>
        <v>0.54881163609402639</v>
      </c>
      <c r="BL55" s="12">
        <f t="shared" si="43"/>
        <v>0.90483741803595918</v>
      </c>
      <c r="BM55" s="12">
        <f t="shared" si="44"/>
        <v>0.7968992441816749</v>
      </c>
      <c r="BN55" s="12">
        <f t="shared" si="45"/>
        <v>0.82986977633200942</v>
      </c>
      <c r="BO55" s="12"/>
      <c r="BP55" s="68">
        <f t="shared" si="46"/>
        <v>5.0436922823661279</v>
      </c>
      <c r="BQ55" s="43">
        <f t="shared" si="47"/>
        <v>5.0651987302791044</v>
      </c>
      <c r="BR55" s="66">
        <v>5</v>
      </c>
      <c r="BS55" s="66"/>
      <c r="BT55" s="66"/>
      <c r="BU55" s="40" t="s">
        <v>383</v>
      </c>
      <c r="BV55" s="108" t="s">
        <v>20</v>
      </c>
      <c r="BW55" s="106" t="str">
        <f>"O2="&amp;TEXT(BI55," 0.##0")</f>
        <v>O2= 0.232</v>
      </c>
      <c r="BX55" s="106" t="str">
        <f>"O10="&amp;TEXT(BJ55," 0.##0")</f>
        <v>O10= 1.731</v>
      </c>
      <c r="BY55" s="106" t="str">
        <f>"O1="&amp;TEXT(BK55," 0.##0")</f>
        <v>O1= 0.549</v>
      </c>
      <c r="BZ55" s="106" t="str">
        <f>"O11="&amp;TEXT(BL55," 0.##0")</f>
        <v>O11= 0.905</v>
      </c>
      <c r="CA55" s="106" t="str">
        <f>"O6="&amp;TEXT(BM55," 0.##0")</f>
        <v>O6= 0.797</v>
      </c>
      <c r="CB55" s="106" t="str">
        <f>"O8="&amp;TEXT(BN55," 0.##0")</f>
        <v>O8= 0.830</v>
      </c>
      <c r="CC55" s="66"/>
      <c r="CD55" s="66"/>
      <c r="CG55" s="3"/>
      <c r="CI55" s="10" t="s">
        <v>383</v>
      </c>
      <c r="CJ55" s="52" t="str">
        <f>"V2 ="&amp;TEXT(BK55," 0.##0")</f>
        <v>V2 = 0.549</v>
      </c>
      <c r="CK55" s="52" t="str">
        <f>"V2' ="&amp;TEXT(BK56," 0.##0")</f>
        <v>V2' = 0.549</v>
      </c>
      <c r="CL55" s="52" t="str">
        <f>"V1' ="&amp;TEXT(BJ54," 0.##0")</f>
        <v>V1' = 0.436</v>
      </c>
      <c r="CM55" s="52" t="str">
        <f>"V1' ="&amp;TEXT(BK54," 0.##0")</f>
        <v>V1' = 0.420</v>
      </c>
      <c r="CN55" s="52" t="str">
        <f>"V3 ="&amp;TEXT(BK57," 0.##0")</f>
        <v>V3 = 0.502</v>
      </c>
      <c r="CO55" s="52" t="str">
        <f>"V3' ="&amp;TEXT(BK58," 0.##0")</f>
        <v>V3' = 0.502</v>
      </c>
      <c r="CP55" s="52" t="str">
        <f>"V4 ="&amp;TEXT(BK59," 0.##0")</f>
        <v>V4 = 0.564</v>
      </c>
      <c r="CQ55" s="52" t="str">
        <f>"V4' ="&amp;TEXT(BK60," 0.##0")</f>
        <v>V4' = 0.564</v>
      </c>
      <c r="CR55" s="52" t="str">
        <f>"V4 ="&amp;TEXT(BI59," 0.##0")</f>
        <v>V4 = 0.60</v>
      </c>
      <c r="CS55" s="52" t="str">
        <f>"V4' ="&amp;TEXT(BI60," 0.##0")</f>
        <v>V4' = 0.60</v>
      </c>
      <c r="CT55" s="52" t="str">
        <f>"V4 ="&amp;TEXT(BJ59," 0.##0")</f>
        <v>V4 = 0.895</v>
      </c>
      <c r="CU55" s="52" t="str">
        <f>"V4' ="&amp;TEXT(BJ60," 0.##0")</f>
        <v>V4' = 0.895</v>
      </c>
      <c r="CV55" s="52" t="str">
        <f>"V4 ="&amp;TEXT(BL59," 0.##0")</f>
        <v>V4 = 0.995</v>
      </c>
      <c r="CW55" s="52" t="str">
        <f>"V4' ="&amp;TEXT(BL60," 0.##0")</f>
        <v>V4' = 0.995</v>
      </c>
      <c r="CX55" s="52" t="str">
        <f>"V5' ="&amp;TEXT(BK62," 0.##0")</f>
        <v>V5' = 0.927</v>
      </c>
      <c r="CY55" s="52" t="str">
        <f>"V5 ="&amp;TEXT(BK61," 0.##0")</f>
        <v>V5 = 0.927</v>
      </c>
      <c r="CZ55" s="52" t="str">
        <f>"V5' ="&amp;TEXT(BI62," 0.##0")</f>
        <v>V5' = 0.925</v>
      </c>
      <c r="DA55" s="52" t="str">
        <f>"V5 ="&amp;TEXT(BI61," 0.##0")</f>
        <v>V5 = 0.925</v>
      </c>
      <c r="DB55" s="7"/>
      <c r="DC55" s="7"/>
      <c r="DD55" s="52" t="str">
        <f>"V3 ="&amp;TEXT(BL57," 0.##0")</f>
        <v>V3 = 0.922</v>
      </c>
      <c r="DE55" s="52" t="str">
        <f>"V3' ="&amp;TEXT(BL58," 0.##0")</f>
        <v>V3' = 0.922</v>
      </c>
      <c r="DF55" s="7"/>
      <c r="DG55" s="7"/>
      <c r="DH55" s="7"/>
      <c r="DI55" s="7"/>
      <c r="DJ55" s="7"/>
      <c r="DK55" s="7"/>
      <c r="DL55" s="10" t="s">
        <v>383</v>
      </c>
      <c r="DM55" s="28"/>
    </row>
    <row r="56" spans="1:119" x14ac:dyDescent="0.35">
      <c r="C56" s="4" t="s">
        <v>383</v>
      </c>
      <c r="D56" s="10" t="s">
        <v>20</v>
      </c>
      <c r="E56" s="7" t="s">
        <v>183</v>
      </c>
      <c r="F56" s="7" t="s">
        <v>389</v>
      </c>
      <c r="G56" s="7" t="s">
        <v>391</v>
      </c>
      <c r="H56" s="7" t="s">
        <v>393</v>
      </c>
      <c r="I56" s="7" t="s">
        <v>395</v>
      </c>
      <c r="J56" s="7" t="s">
        <v>397</v>
      </c>
      <c r="N56" s="4" t="s">
        <v>383</v>
      </c>
      <c r="O56" s="10" t="s">
        <v>20</v>
      </c>
      <c r="P56" s="35">
        <v>2.343</v>
      </c>
      <c r="Q56" s="35">
        <v>1.6</v>
      </c>
      <c r="R56" s="35">
        <v>2.0249999999999999</v>
      </c>
      <c r="S56" s="35">
        <v>1.84</v>
      </c>
      <c r="T56" s="35">
        <v>1.887</v>
      </c>
      <c r="U56" s="35">
        <v>1.8720000000000001</v>
      </c>
      <c r="W56" s="4" t="s">
        <v>383</v>
      </c>
      <c r="X56" s="10" t="s">
        <v>20</v>
      </c>
      <c r="Y56" s="12">
        <f t="shared" si="37"/>
        <v>0.23236184178521896</v>
      </c>
      <c r="Z56" s="12">
        <f t="shared" si="37"/>
        <v>1.7309123659372385</v>
      </c>
      <c r="AA56" s="12">
        <f t="shared" si="37"/>
        <v>0.54881163609402639</v>
      </c>
      <c r="AB56" s="12">
        <f t="shared" si="37"/>
        <v>0.90483741803595918</v>
      </c>
      <c r="AC56" s="12">
        <f t="shared" si="37"/>
        <v>0.7968992441816749</v>
      </c>
      <c r="AD56" s="12">
        <f t="shared" si="37"/>
        <v>0.82986977633200942</v>
      </c>
      <c r="AE56" s="12"/>
      <c r="AF56" s="68">
        <f t="shared" si="39"/>
        <v>5.0436922823661279</v>
      </c>
      <c r="AG56" s="43">
        <f t="shared" si="38"/>
        <v>5.0651987302791044</v>
      </c>
      <c r="AH56" s="43">
        <v>5</v>
      </c>
      <c r="AK56" s="4" t="s">
        <v>383</v>
      </c>
      <c r="AL56" s="10" t="s">
        <v>27</v>
      </c>
      <c r="AM56" s="7" t="s">
        <v>184</v>
      </c>
      <c r="AN56" s="7" t="s">
        <v>390</v>
      </c>
      <c r="AO56" s="7" t="s">
        <v>392</v>
      </c>
      <c r="AP56" s="7" t="s">
        <v>394</v>
      </c>
      <c r="AQ56" s="7" t="s">
        <v>396</v>
      </c>
      <c r="AR56" s="7" t="s">
        <v>813</v>
      </c>
      <c r="AV56" s="4" t="s">
        <v>383</v>
      </c>
      <c r="AW56" s="10" t="s">
        <v>27</v>
      </c>
      <c r="AX56" s="35">
        <v>2.343</v>
      </c>
      <c r="AY56" s="35">
        <v>1.6</v>
      </c>
      <c r="AZ56" s="35">
        <v>2.0249999999999999</v>
      </c>
      <c r="BA56" s="35">
        <v>1.84</v>
      </c>
      <c r="BB56" s="35">
        <v>1.887</v>
      </c>
      <c r="BC56" s="35">
        <v>1.8720000000000001</v>
      </c>
      <c r="BD56" s="35"/>
      <c r="BE56" s="35"/>
      <c r="BF56" s="35"/>
      <c r="BG56" s="4" t="s">
        <v>383</v>
      </c>
      <c r="BH56" s="10" t="s">
        <v>27</v>
      </c>
      <c r="BI56" s="12">
        <f t="shared" si="40"/>
        <v>0.23236184178521896</v>
      </c>
      <c r="BJ56" s="12">
        <f t="shared" si="41"/>
        <v>1.7309123659372385</v>
      </c>
      <c r="BK56" s="12">
        <f t="shared" si="42"/>
        <v>0.54881163609402639</v>
      </c>
      <c r="BL56" s="12">
        <f t="shared" si="43"/>
        <v>0.90483741803595918</v>
      </c>
      <c r="BM56" s="12">
        <f t="shared" si="44"/>
        <v>0.7968992441816749</v>
      </c>
      <c r="BN56" s="12">
        <f t="shared" si="45"/>
        <v>0.82986977633200942</v>
      </c>
      <c r="BO56" s="12"/>
      <c r="BP56" s="68">
        <f t="shared" si="46"/>
        <v>5.0436922823661279</v>
      </c>
      <c r="BQ56" s="43">
        <f t="shared" si="47"/>
        <v>5.0651987302791044</v>
      </c>
      <c r="BR56" s="66">
        <v>5</v>
      </c>
      <c r="BS56" s="66"/>
      <c r="BT56" s="66"/>
      <c r="BU56" s="40" t="s">
        <v>383</v>
      </c>
      <c r="BV56" s="108" t="s">
        <v>27</v>
      </c>
      <c r="BW56" s="106" t="str">
        <f>"O2'="&amp;TEXT(BI56," 0.##0")</f>
        <v>O2'= 0.232</v>
      </c>
      <c r="BX56" s="106" t="str">
        <f>"O10'="&amp;TEXT(BJ56," 0.##0")</f>
        <v>O10'= 1.731</v>
      </c>
      <c r="BY56" s="106" t="str">
        <f>"O1'="&amp;TEXT(BK56," 0.##0")</f>
        <v>O1'= 0.549</v>
      </c>
      <c r="BZ56" s="106" t="str">
        <f>"O11'="&amp;TEXT(BL56," 0.##0")</f>
        <v>O11'= 0.905</v>
      </c>
      <c r="CA56" s="106" t="str">
        <f>"O6'="&amp;TEXT(BM56," 0.##0")</f>
        <v>O6'= 0.797</v>
      </c>
      <c r="CB56" s="106" t="str">
        <f>"O8'="&amp;TEXT(BN56," 0.##0")</f>
        <v>O8'= 0.830</v>
      </c>
      <c r="CC56" s="66"/>
      <c r="CD56" s="66"/>
      <c r="CG56" s="3"/>
      <c r="CH56" s="21"/>
      <c r="CI56" s="10" t="s">
        <v>383</v>
      </c>
      <c r="CJ56" s="7"/>
      <c r="CK56" s="7"/>
      <c r="CL56" s="52" t="str">
        <f>"V2 ="&amp;TEXT(BI55," 0.##0")</f>
        <v>V2 = 0.232</v>
      </c>
      <c r="CM56" s="52" t="str">
        <f>"V2' ="&amp;TEXT(BI56," 0.##0")</f>
        <v>V2' = 0.232</v>
      </c>
      <c r="CN56" s="7"/>
      <c r="CO56" s="7"/>
      <c r="CP56" s="52" t="str">
        <f>"V5 ="&amp;TEXT(BL61," 0.##0")</f>
        <v>V5 = 0.581</v>
      </c>
      <c r="CQ56" s="52" t="str">
        <f>"V5' ="&amp;TEXT(BL62," 0.##0")</f>
        <v>V5' = 0.581</v>
      </c>
      <c r="CR56" s="52" t="str">
        <f>"V5 ="&amp;TEXT(BJ61," 0.##0")</f>
        <v>V5 = 0.616</v>
      </c>
      <c r="CS56" s="52" t="str">
        <f>"V5' ="&amp;TEXT(BJ62," 0.##0")</f>
        <v>V5' = 0.616</v>
      </c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10" t="s">
        <v>383</v>
      </c>
      <c r="DM56" s="28"/>
    </row>
    <row r="57" spans="1:119" x14ac:dyDescent="0.35">
      <c r="C57" s="4" t="s">
        <v>383</v>
      </c>
      <c r="D57" s="10" t="s">
        <v>27</v>
      </c>
      <c r="E57" s="7" t="s">
        <v>184</v>
      </c>
      <c r="F57" s="7" t="s">
        <v>390</v>
      </c>
      <c r="G57" s="7" t="s">
        <v>392</v>
      </c>
      <c r="H57" s="7" t="s">
        <v>394</v>
      </c>
      <c r="I57" s="7" t="s">
        <v>396</v>
      </c>
      <c r="J57" s="7" t="s">
        <v>813</v>
      </c>
      <c r="N57" s="4" t="s">
        <v>383</v>
      </c>
      <c r="O57" s="10" t="s">
        <v>27</v>
      </c>
      <c r="P57" s="35">
        <v>2.343</v>
      </c>
      <c r="Q57" s="35">
        <v>1.6</v>
      </c>
      <c r="R57" s="35">
        <v>2.0249999999999999</v>
      </c>
      <c r="S57" s="35">
        <v>1.84</v>
      </c>
      <c r="T57" s="35">
        <v>1.887</v>
      </c>
      <c r="U57" s="35">
        <v>1.8720000000000001</v>
      </c>
      <c r="W57" s="4" t="s">
        <v>383</v>
      </c>
      <c r="X57" s="10" t="s">
        <v>27</v>
      </c>
      <c r="Y57" s="12">
        <f t="shared" si="37"/>
        <v>0.23236184178521896</v>
      </c>
      <c r="Z57" s="12">
        <f t="shared" si="37"/>
        <v>1.7309123659372385</v>
      </c>
      <c r="AA57" s="12">
        <f t="shared" si="37"/>
        <v>0.54881163609402639</v>
      </c>
      <c r="AB57" s="12">
        <f t="shared" si="37"/>
        <v>0.90483741803595918</v>
      </c>
      <c r="AC57" s="12">
        <f t="shared" si="37"/>
        <v>0.7968992441816749</v>
      </c>
      <c r="AD57" s="12">
        <f t="shared" si="37"/>
        <v>0.82986977633200942</v>
      </c>
      <c r="AE57" s="12"/>
      <c r="AF57" s="68">
        <f t="shared" si="39"/>
        <v>5.0436922823661279</v>
      </c>
      <c r="AG57" s="43">
        <f t="shared" si="38"/>
        <v>5.0651987302791044</v>
      </c>
      <c r="AH57" s="43">
        <v>5</v>
      </c>
      <c r="AK57" s="4" t="s">
        <v>383</v>
      </c>
      <c r="AL57" s="8" t="s">
        <v>34</v>
      </c>
      <c r="AM57" s="4" t="s">
        <v>287</v>
      </c>
      <c r="AN57" s="4" t="s">
        <v>300</v>
      </c>
      <c r="AO57" s="4" t="s">
        <v>398</v>
      </c>
      <c r="AP57" s="4" t="s">
        <v>400</v>
      </c>
      <c r="AQ57" s="4" t="s">
        <v>191</v>
      </c>
      <c r="AR57" s="4" t="s">
        <v>742</v>
      </c>
      <c r="AV57" s="4" t="s">
        <v>383</v>
      </c>
      <c r="AW57" s="8" t="s">
        <v>34</v>
      </c>
      <c r="AX57" s="34">
        <v>2.3029999999999999</v>
      </c>
      <c r="AY57" s="34">
        <v>1.601</v>
      </c>
      <c r="AZ57" s="34">
        <v>2.0579999999999998</v>
      </c>
      <c r="BA57" s="34">
        <v>1.833</v>
      </c>
      <c r="BB57" s="34">
        <v>1.91</v>
      </c>
      <c r="BC57" s="34">
        <v>1.84</v>
      </c>
      <c r="BD57" s="34"/>
      <c r="BE57" s="34"/>
      <c r="BF57" s="34"/>
      <c r="BG57" s="4" t="s">
        <v>383</v>
      </c>
      <c r="BH57" s="8" t="s">
        <v>34</v>
      </c>
      <c r="BI57" s="12">
        <f t="shared" si="40"/>
        <v>0.25889017256861729</v>
      </c>
      <c r="BJ57" s="12">
        <f t="shared" si="41"/>
        <v>1.7262405405290759</v>
      </c>
      <c r="BK57" s="12">
        <f t="shared" si="42"/>
        <v>0.50198291728147515</v>
      </c>
      <c r="BL57" s="12">
        <f t="shared" si="43"/>
        <v>0.92211892201437362</v>
      </c>
      <c r="BM57" s="12">
        <f t="shared" si="44"/>
        <v>0.7488705137945193</v>
      </c>
      <c r="BN57" s="12">
        <f t="shared" si="45"/>
        <v>0.90483741803595918</v>
      </c>
      <c r="BO57" s="12"/>
      <c r="BP57" s="68">
        <f t="shared" si="46"/>
        <v>5.0629404842240202</v>
      </c>
      <c r="BQ57" s="43">
        <f t="shared" si="47"/>
        <v>5.0948024647365431</v>
      </c>
      <c r="BR57" s="66">
        <v>5</v>
      </c>
      <c r="BS57" s="66"/>
      <c r="BT57" s="66"/>
      <c r="BU57" s="40" t="s">
        <v>383</v>
      </c>
      <c r="BV57" s="108" t="s">
        <v>34</v>
      </c>
      <c r="BW57" s="106" t="str">
        <f>"O2="&amp;TEXT(BI57," 0.##0")</f>
        <v>O2= 0.259</v>
      </c>
      <c r="BX57" s="106" t="str">
        <f>"O12="&amp;TEXT(BJ57," 0.##0")</f>
        <v>O12= 1.726</v>
      </c>
      <c r="BY57" s="106" t="str">
        <f>"O3="&amp;TEXT(BK57," 0.##0")</f>
        <v>O3= 0.502</v>
      </c>
      <c r="BZ57" s="106" t="str">
        <f>"O11="&amp;TEXT(BL57," 0.##0")</f>
        <v>O11= 0.922</v>
      </c>
      <c r="CA57" s="106" t="str">
        <f>"O7="&amp;TEXT(BM57," 0.##0")</f>
        <v>O7= 0.749</v>
      </c>
      <c r="CB57" s="106" t="str">
        <f>"O9="&amp;TEXT(BN57," 0.##0")</f>
        <v>O9= 0.905</v>
      </c>
      <c r="CC57" s="66"/>
      <c r="CD57" s="66"/>
      <c r="CG57" s="3"/>
      <c r="CH57" s="21"/>
      <c r="CI57" s="10" t="s">
        <v>383</v>
      </c>
      <c r="CJ57" s="7"/>
      <c r="CK57" s="7"/>
      <c r="CL57" s="52" t="str">
        <f>"V3 ="&amp;TEXT(BI57," 0.##0")</f>
        <v>V3 = 0.259</v>
      </c>
      <c r="CM57" s="52" t="str">
        <f>"V3' ="&amp;TEXT(BI58," 0.##0")</f>
        <v>V3' = 0.259</v>
      </c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10" t="s">
        <v>383</v>
      </c>
      <c r="DM57" s="28"/>
    </row>
    <row r="58" spans="1:119" x14ac:dyDescent="0.35">
      <c r="B58" s="25"/>
      <c r="C58" s="14" t="s">
        <v>769</v>
      </c>
      <c r="D58" s="32" t="s">
        <v>20</v>
      </c>
      <c r="E58" s="14" t="s">
        <v>170</v>
      </c>
      <c r="F58" s="14" t="s">
        <v>780</v>
      </c>
      <c r="G58" s="14" t="s">
        <v>781</v>
      </c>
      <c r="H58" s="14" t="s">
        <v>782</v>
      </c>
      <c r="I58" s="14" t="s">
        <v>783</v>
      </c>
      <c r="J58" s="14" t="s">
        <v>784</v>
      </c>
      <c r="K58" s="25"/>
      <c r="L58" s="25"/>
      <c r="M58" s="25"/>
      <c r="N58" s="14" t="s">
        <v>769</v>
      </c>
      <c r="O58" s="32" t="s">
        <v>20</v>
      </c>
      <c r="P58" s="38">
        <v>2.3140000000000001</v>
      </c>
      <c r="Q58" s="38">
        <v>1.615</v>
      </c>
      <c r="R58" s="38">
        <v>2.1339999999999999</v>
      </c>
      <c r="S58" s="38">
        <v>1.8140000000000001</v>
      </c>
      <c r="T58" s="38">
        <v>1.8939999999999999</v>
      </c>
      <c r="U58" s="38">
        <v>1.895</v>
      </c>
      <c r="V58" s="25"/>
      <c r="W58" s="14" t="s">
        <v>769</v>
      </c>
      <c r="X58" s="32" t="s">
        <v>20</v>
      </c>
      <c r="Y58" s="37">
        <f t="shared" si="37"/>
        <v>0.25130672320716801</v>
      </c>
      <c r="Z58" s="37">
        <f t="shared" si="37"/>
        <v>1.6621436224088402</v>
      </c>
      <c r="AA58" s="37">
        <f t="shared" si="37"/>
        <v>0.40877328395261847</v>
      </c>
      <c r="AB58" s="37">
        <f t="shared" si="37"/>
        <v>0.9707078515719274</v>
      </c>
      <c r="AC58" s="37">
        <f t="shared" si="37"/>
        <v>0.78196449213403618</v>
      </c>
      <c r="AD58" s="37">
        <f t="shared" si="37"/>
        <v>0.77985392798617681</v>
      </c>
      <c r="AE58" s="37"/>
      <c r="AF58" s="92">
        <f t="shared" si="39"/>
        <v>4.8547499012607673</v>
      </c>
      <c r="AG58" s="88">
        <f t="shared" si="38"/>
        <v>4.77460534813906</v>
      </c>
      <c r="AH58" s="88">
        <v>4.77460534813906</v>
      </c>
      <c r="AK58" s="4" t="s">
        <v>383</v>
      </c>
      <c r="AL58" s="8" t="s">
        <v>33</v>
      </c>
      <c r="AM58" s="4" t="s">
        <v>288</v>
      </c>
      <c r="AN58" s="4" t="s">
        <v>301</v>
      </c>
      <c r="AO58" s="4" t="s">
        <v>399</v>
      </c>
      <c r="AP58" s="4" t="s">
        <v>401</v>
      </c>
      <c r="AQ58" s="4" t="s">
        <v>192</v>
      </c>
      <c r="AR58" s="4" t="s">
        <v>402</v>
      </c>
      <c r="AV58" s="4" t="s">
        <v>383</v>
      </c>
      <c r="AW58" s="8" t="s">
        <v>33</v>
      </c>
      <c r="AX58" s="34">
        <v>2.3029999999999999</v>
      </c>
      <c r="AY58" s="34">
        <v>1.601</v>
      </c>
      <c r="AZ58" s="34">
        <v>2.0579999999999998</v>
      </c>
      <c r="BA58" s="34">
        <v>1.833</v>
      </c>
      <c r="BB58" s="34">
        <v>1.91</v>
      </c>
      <c r="BC58" s="34">
        <v>1.84</v>
      </c>
      <c r="BD58" s="34"/>
      <c r="BE58" s="34"/>
      <c r="BF58" s="34"/>
      <c r="BG58" s="4" t="s">
        <v>383</v>
      </c>
      <c r="BH58" s="8" t="s">
        <v>33</v>
      </c>
      <c r="BI58" s="12">
        <f t="shared" si="40"/>
        <v>0.25889017256861729</v>
      </c>
      <c r="BJ58" s="12">
        <f t="shared" si="41"/>
        <v>1.7262405405290759</v>
      </c>
      <c r="BK58" s="12">
        <f t="shared" si="42"/>
        <v>0.50198291728147515</v>
      </c>
      <c r="BL58" s="12">
        <f t="shared" si="43"/>
        <v>0.92211892201437362</v>
      </c>
      <c r="BM58" s="12">
        <f t="shared" si="44"/>
        <v>0.7488705137945193</v>
      </c>
      <c r="BN58" s="12">
        <f t="shared" si="45"/>
        <v>0.90483741803595918</v>
      </c>
      <c r="BO58" s="12"/>
      <c r="BP58" s="68">
        <f t="shared" si="46"/>
        <v>5.0629404842240202</v>
      </c>
      <c r="BQ58" s="43">
        <f t="shared" si="47"/>
        <v>5.0948024647365431</v>
      </c>
      <c r="BR58" s="66">
        <v>5</v>
      </c>
      <c r="BS58" s="66"/>
      <c r="BT58" s="66"/>
      <c r="BU58" s="40" t="s">
        <v>383</v>
      </c>
      <c r="BV58" s="108" t="s">
        <v>33</v>
      </c>
      <c r="BW58" s="106" t="str">
        <f>"O2'="&amp;TEXT(BI58," 0.##0")</f>
        <v>O2'= 0.259</v>
      </c>
      <c r="BX58" s="106" t="str">
        <f>"O12'="&amp;TEXT(BJ58," 0.##0")</f>
        <v>O12'= 1.726</v>
      </c>
      <c r="BY58" s="106" t="str">
        <f>"O3'="&amp;TEXT(BK58," 0.##0")</f>
        <v>O3'= 0.502</v>
      </c>
      <c r="BZ58" s="106" t="str">
        <f>"O11'="&amp;TEXT(BL58," 0.##0")</f>
        <v>O11'= 0.922</v>
      </c>
      <c r="CA58" s="106" t="str">
        <f>"O7'="&amp;TEXT(BM58," 0.##0")</f>
        <v>O7'= 0.749</v>
      </c>
      <c r="CB58" s="106" t="str">
        <f>"O9'="&amp;TEXT(BN58," 0.##0")</f>
        <v>O9'= 0.905</v>
      </c>
      <c r="CC58" s="66"/>
      <c r="CD58" s="66"/>
      <c r="CG58" s="3"/>
      <c r="CH58" s="21"/>
      <c r="CI58" s="10" t="s">
        <v>383</v>
      </c>
      <c r="CJ58" s="7"/>
      <c r="CK58" s="7"/>
      <c r="CL58" s="52" t="str">
        <f>"V4 ="&amp;TEXT(BN59," 0.##0")</f>
        <v>V4 = 0.315</v>
      </c>
      <c r="CM58" s="52" t="str">
        <f>"V4' ="&amp;TEXT(BN60," 0.##0")</f>
        <v>V4' = 0.315</v>
      </c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10" t="s">
        <v>383</v>
      </c>
      <c r="DM58" s="28"/>
    </row>
    <row r="59" spans="1:119" x14ac:dyDescent="0.35">
      <c r="B59" s="25"/>
      <c r="C59" s="14" t="s">
        <v>769</v>
      </c>
      <c r="D59" s="32" t="s">
        <v>27</v>
      </c>
      <c r="E59" s="14" t="s">
        <v>171</v>
      </c>
      <c r="F59" s="14" t="s">
        <v>785</v>
      </c>
      <c r="G59" s="14" t="s">
        <v>786</v>
      </c>
      <c r="H59" s="14" t="s">
        <v>787</v>
      </c>
      <c r="I59" s="14" t="s">
        <v>788</v>
      </c>
      <c r="J59" s="14" t="s">
        <v>652</v>
      </c>
      <c r="K59" s="25"/>
      <c r="L59" s="25"/>
      <c r="M59" s="25"/>
      <c r="N59" s="14" t="s">
        <v>769</v>
      </c>
      <c r="O59" s="32" t="s">
        <v>27</v>
      </c>
      <c r="P59" s="38">
        <v>2.3140000000000001</v>
      </c>
      <c r="Q59" s="38">
        <v>1.615</v>
      </c>
      <c r="R59" s="38">
        <v>2.1339999999999999</v>
      </c>
      <c r="S59" s="38">
        <v>1.8140000000000001</v>
      </c>
      <c r="T59" s="38">
        <v>1.8939999999999999</v>
      </c>
      <c r="U59" s="38">
        <v>1.895</v>
      </c>
      <c r="V59" s="25"/>
      <c r="W59" s="14" t="s">
        <v>769</v>
      </c>
      <c r="X59" s="32" t="s">
        <v>27</v>
      </c>
      <c r="Y59" s="37">
        <f t="shared" si="37"/>
        <v>0.25130672320716801</v>
      </c>
      <c r="Z59" s="37">
        <f t="shared" si="37"/>
        <v>1.6621436224088402</v>
      </c>
      <c r="AA59" s="37">
        <f t="shared" si="37"/>
        <v>0.40877328395261847</v>
      </c>
      <c r="AB59" s="37">
        <f t="shared" si="37"/>
        <v>0.9707078515719274</v>
      </c>
      <c r="AC59" s="37">
        <f t="shared" si="37"/>
        <v>0.78196449213403618</v>
      </c>
      <c r="AD59" s="37">
        <f t="shared" si="37"/>
        <v>0.77985392798617681</v>
      </c>
      <c r="AE59" s="37"/>
      <c r="AF59" s="92">
        <f t="shared" si="39"/>
        <v>4.8547499012607673</v>
      </c>
      <c r="AG59" s="88">
        <f t="shared" si="38"/>
        <v>4.77460534813906</v>
      </c>
      <c r="AH59" s="88">
        <v>4.77460534813906</v>
      </c>
      <c r="AK59" s="4" t="s">
        <v>383</v>
      </c>
      <c r="AL59" s="8" t="s">
        <v>47</v>
      </c>
      <c r="AM59" s="4" t="s">
        <v>403</v>
      </c>
      <c r="AN59" s="4" t="s">
        <v>405</v>
      </c>
      <c r="AO59" s="4" t="s">
        <v>406</v>
      </c>
      <c r="AP59" s="4" t="s">
        <v>408</v>
      </c>
      <c r="AQ59" s="4" t="s">
        <v>410</v>
      </c>
      <c r="AR59" s="4" t="s">
        <v>142</v>
      </c>
      <c r="AV59" s="4" t="s">
        <v>383</v>
      </c>
      <c r="AW59" s="8" t="s">
        <v>47</v>
      </c>
      <c r="AX59" s="34">
        <v>1.992</v>
      </c>
      <c r="AY59" s="34">
        <v>1.8440000000000001</v>
      </c>
      <c r="AZ59" s="34">
        <v>2.0150000000000001</v>
      </c>
      <c r="BA59" s="34">
        <v>1.8049999999999999</v>
      </c>
      <c r="BB59" s="34">
        <v>1.607</v>
      </c>
      <c r="BC59" s="34">
        <v>2.23</v>
      </c>
      <c r="BD59" s="34"/>
      <c r="BE59" s="34"/>
      <c r="BF59" s="34"/>
      <c r="BG59" s="4" t="s">
        <v>383</v>
      </c>
      <c r="BH59" s="8" t="s">
        <v>47</v>
      </c>
      <c r="BI59" s="12">
        <f t="shared" si="40"/>
        <v>0.60000888783893525</v>
      </c>
      <c r="BJ59" s="12">
        <f t="shared" si="41"/>
        <v>0.8951080776823942</v>
      </c>
      <c r="BK59" s="12">
        <f t="shared" si="42"/>
        <v>0.56384664359749914</v>
      </c>
      <c r="BL59" s="12">
        <f t="shared" si="43"/>
        <v>0.99460917751103628</v>
      </c>
      <c r="BM59" s="12">
        <f t="shared" si="44"/>
        <v>1.6984731997688605</v>
      </c>
      <c r="BN59" s="12">
        <f t="shared" si="45"/>
        <v>0.31535570530654911</v>
      </c>
      <c r="BO59" s="12"/>
      <c r="BP59" s="68">
        <f t="shared" si="46"/>
        <v>5.0674016917052747</v>
      </c>
      <c r="BQ59" s="43">
        <f t="shared" si="47"/>
        <v>5.1016638018427125</v>
      </c>
      <c r="BR59" s="66">
        <v>5</v>
      </c>
      <c r="BS59" s="66"/>
      <c r="BT59" s="66"/>
      <c r="BU59" s="40" t="s">
        <v>383</v>
      </c>
      <c r="BV59" s="108" t="s">
        <v>47</v>
      </c>
      <c r="BW59" s="106" t="str">
        <f>"O5="&amp;TEXT(BI59," 0.##0")</f>
        <v>O5= 0.60</v>
      </c>
      <c r="BX59" s="106" t="str">
        <f>"O6="&amp;TEXT(BJ59," 0.##0")</f>
        <v>O6= 0.895</v>
      </c>
      <c r="BY59" s="106" t="str">
        <f>"O4="&amp;TEXT(BK59," 0.##0")</f>
        <v>O4= 0.564</v>
      </c>
      <c r="BZ59" s="106" t="str">
        <f>"O7="&amp;TEXT(BL59," 0.##0")</f>
        <v>O7= 0.995</v>
      </c>
      <c r="CA59" s="106" t="str">
        <f>"O13="&amp;TEXT(BM59," 0.##0")</f>
        <v>O13= 1.698</v>
      </c>
      <c r="CB59" s="106" t="str">
        <f>"O2="&amp;TEXT(BN59," 0.##0")</f>
        <v>O2= 0.315</v>
      </c>
      <c r="CC59" s="66"/>
      <c r="CD59" s="66"/>
      <c r="CG59" s="2"/>
      <c r="CH59" s="21"/>
      <c r="CI59" s="47" t="s">
        <v>383</v>
      </c>
      <c r="CJ59" s="16"/>
      <c r="CK59" s="16"/>
      <c r="CL59" s="53" t="str">
        <f>"V5' ="&amp;TEXT(BN62," 0.##0")</f>
        <v>V5' = 0.305</v>
      </c>
      <c r="CM59" s="53" t="str">
        <f>"V5 ="&amp;TEXT(BN61," 0.##0")</f>
        <v>V5 = 0.305</v>
      </c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47" t="s">
        <v>383</v>
      </c>
      <c r="DM59" s="28"/>
    </row>
    <row r="60" spans="1:119" x14ac:dyDescent="0.35">
      <c r="C60" s="4" t="s">
        <v>564</v>
      </c>
      <c r="D60" s="8" t="s">
        <v>20</v>
      </c>
      <c r="E60" s="7" t="s">
        <v>433</v>
      </c>
      <c r="F60" s="7" t="s">
        <v>572</v>
      </c>
      <c r="G60" s="7" t="s">
        <v>574</v>
      </c>
      <c r="H60" s="7" t="s">
        <v>576</v>
      </c>
      <c r="I60" s="7" t="s">
        <v>239</v>
      </c>
      <c r="J60" s="7" t="s">
        <v>578</v>
      </c>
      <c r="N60" s="4" t="s">
        <v>564</v>
      </c>
      <c r="O60" s="8" t="s">
        <v>20</v>
      </c>
      <c r="P60" s="35">
        <v>2.3109999999999999</v>
      </c>
      <c r="Q60" s="35">
        <v>1.601</v>
      </c>
      <c r="R60" s="35">
        <v>2.0259999999999998</v>
      </c>
      <c r="S60" s="35">
        <v>1.8460000000000001</v>
      </c>
      <c r="T60" s="35">
        <v>1.873</v>
      </c>
      <c r="U60" s="35">
        <v>1.885</v>
      </c>
      <c r="W60" s="4" t="s">
        <v>564</v>
      </c>
      <c r="X60" s="8" t="s">
        <v>20</v>
      </c>
      <c r="Y60" s="12">
        <f t="shared" si="37"/>
        <v>0.25335262828863664</v>
      </c>
      <c r="Z60" s="12">
        <f t="shared" si="37"/>
        <v>1.7262405405290759</v>
      </c>
      <c r="AA60" s="12">
        <f t="shared" si="37"/>
        <v>0.54733036402257118</v>
      </c>
      <c r="AB60" s="12">
        <f t="shared" si="37"/>
        <v>0.89028270892717087</v>
      </c>
      <c r="AC60" s="12">
        <f t="shared" si="37"/>
        <v>0.82762991325007063</v>
      </c>
      <c r="AD60" s="12">
        <f t="shared" si="37"/>
        <v>0.80121847073227159</v>
      </c>
      <c r="AE60" s="12"/>
      <c r="AF60" s="68">
        <f t="shared" si="39"/>
        <v>5.0460546257497967</v>
      </c>
      <c r="AG60" s="43">
        <f t="shared" si="38"/>
        <v>5.0688320144031875</v>
      </c>
      <c r="AH60" s="43">
        <v>5</v>
      </c>
      <c r="AK60" s="4" t="s">
        <v>383</v>
      </c>
      <c r="AL60" s="8" t="s">
        <v>48</v>
      </c>
      <c r="AM60" s="4" t="s">
        <v>404</v>
      </c>
      <c r="AN60" s="4" t="s">
        <v>56</v>
      </c>
      <c r="AO60" s="4" t="s">
        <v>407</v>
      </c>
      <c r="AP60" s="4" t="s">
        <v>409</v>
      </c>
      <c r="AQ60" s="4" t="s">
        <v>59</v>
      </c>
      <c r="AR60" s="4" t="s">
        <v>143</v>
      </c>
      <c r="AV60" s="4" t="s">
        <v>383</v>
      </c>
      <c r="AW60" s="8" t="s">
        <v>48</v>
      </c>
      <c r="AX60" s="34">
        <v>1.992</v>
      </c>
      <c r="AY60" s="34">
        <v>1.8440000000000001</v>
      </c>
      <c r="AZ60" s="34">
        <v>2.0150000000000001</v>
      </c>
      <c r="BA60" s="34">
        <v>1.8049999999999999</v>
      </c>
      <c r="BB60" s="34">
        <v>1.607</v>
      </c>
      <c r="BC60" s="34">
        <v>2.23</v>
      </c>
      <c r="BD60" s="34"/>
      <c r="BE60" s="34"/>
      <c r="BF60" s="34"/>
      <c r="BG60" s="4" t="s">
        <v>383</v>
      </c>
      <c r="BH60" s="8" t="s">
        <v>48</v>
      </c>
      <c r="BI60" s="12">
        <f t="shared" si="40"/>
        <v>0.60000888783893525</v>
      </c>
      <c r="BJ60" s="12">
        <f t="shared" si="41"/>
        <v>0.8951080776823942</v>
      </c>
      <c r="BK60" s="12">
        <f t="shared" si="42"/>
        <v>0.56384664359749914</v>
      </c>
      <c r="BL60" s="12">
        <f t="shared" si="43"/>
        <v>0.99460917751103628</v>
      </c>
      <c r="BM60" s="12">
        <f t="shared" si="44"/>
        <v>1.6984731997688605</v>
      </c>
      <c r="BN60" s="12">
        <f t="shared" si="45"/>
        <v>0.31535570530654911</v>
      </c>
      <c r="BO60" s="12"/>
      <c r="BP60" s="68">
        <f t="shared" si="46"/>
        <v>5.0674016917052747</v>
      </c>
      <c r="BQ60" s="43">
        <f t="shared" si="47"/>
        <v>5.1016638018427125</v>
      </c>
      <c r="BR60" s="66">
        <v>5</v>
      </c>
      <c r="BS60" s="66"/>
      <c r="BT60" s="66"/>
      <c r="BU60" s="40" t="s">
        <v>383</v>
      </c>
      <c r="BV60" s="108" t="s">
        <v>48</v>
      </c>
      <c r="BW60" s="106" t="str">
        <f>"O5'="&amp;TEXT(BI60," 0.##0")</f>
        <v>O5'= 0.60</v>
      </c>
      <c r="BX60" s="106" t="str">
        <f>"O6'="&amp;TEXT(BJ60," 0.##0")</f>
        <v>O6'= 0.895</v>
      </c>
      <c r="BY60" s="106" t="str">
        <f>"O4'="&amp;TEXT(BK60," 0.##0")</f>
        <v>O4'= 0.564</v>
      </c>
      <c r="BZ60" s="106" t="str">
        <f>"O7'="&amp;TEXT(BL60," 0.##0")</f>
        <v>O7'= 0.995</v>
      </c>
      <c r="CA60" s="106" t="str">
        <f>"O13'="&amp;TEXT(BM60," 0.##0")</f>
        <v>O13'= 1.698</v>
      </c>
      <c r="CB60" s="106" t="str">
        <f>"O2'="&amp;TEXT(BN60," 0.##0")</f>
        <v>O2'= 0.315</v>
      </c>
      <c r="CC60" s="66"/>
      <c r="CD60" s="66"/>
      <c r="CG60" s="2" t="s">
        <v>935</v>
      </c>
      <c r="CH60" s="21"/>
      <c r="CI60" s="20"/>
      <c r="CJ60" s="19">
        <f>2-(SUM(BI53+BK55))</f>
        <v>0.14086982087842781</v>
      </c>
      <c r="CK60" s="19">
        <f>2-SUM(BI54,BK56)</f>
        <v>0.14086982087842781</v>
      </c>
      <c r="CL60" s="19">
        <f>2-(SUM(BK53,BJ54,BI55,BI57,BN59,BN62))</f>
        <v>3.1961236369986823E-2</v>
      </c>
      <c r="CM60" s="19">
        <f>2-(SUM(BJ53,BK54,BI56,BI58,BN60,BN61))</f>
        <v>3.1961236369986823E-2</v>
      </c>
      <c r="CN60" s="19">
        <f>2-(SUM(BL54,BK57))</f>
        <v>0.11492127671976871</v>
      </c>
      <c r="CO60" s="19">
        <f>2-SUM(BK58,BL53)</f>
        <v>0.11492127671976871</v>
      </c>
      <c r="CP60" s="19">
        <f>2-SUM(BM53,BK59,BL61)</f>
        <v>0.14965102217132076</v>
      </c>
      <c r="CQ60" s="19">
        <f>2-SUM(BL62,BK60,BM54)</f>
        <v>0.14965102217132054</v>
      </c>
      <c r="CR60" s="19">
        <f>2-(SUM(BN54,BI59,BJ61))</f>
        <v>2.857751948477838E-2</v>
      </c>
      <c r="CS60" s="19">
        <f>2-SUM(BN53,BI60,BJ62)</f>
        <v>2.857751948477838E-2</v>
      </c>
      <c r="CT60" s="19">
        <f>2-SUM(BM55,BJ59)</f>
        <v>0.30799267813593101</v>
      </c>
      <c r="CU60" s="19">
        <f>2-SUM(BM56,BJ60)</f>
        <v>0.30799267813593101</v>
      </c>
      <c r="CV60" s="19">
        <f>2-SUM(BM57,BL59)</f>
        <v>0.25652030869444431</v>
      </c>
      <c r="CW60" s="19">
        <f>2-SUM(BL60,BM58)</f>
        <v>0.25652030869444431</v>
      </c>
      <c r="CX60" s="19">
        <f>2-SUM(BK62,BN55)</f>
        <v>0.24301337931920441</v>
      </c>
      <c r="CY60" s="19">
        <f>2-SUM(BN56,BK61)</f>
        <v>0.24301337931920441</v>
      </c>
      <c r="CZ60" s="19">
        <f>2-SUM(BN57,BI62)</f>
        <v>0.17054807575495579</v>
      </c>
      <c r="DA60" s="19">
        <f>2-SUM(BI61,BN58)</f>
        <v>0.17054807575495579</v>
      </c>
      <c r="DB60" s="19">
        <f>2-BJ55</f>
        <v>0.26908763406276148</v>
      </c>
      <c r="DC60" s="19">
        <f>2-BJ56</f>
        <v>0.26908763406276148</v>
      </c>
      <c r="DD60" s="19">
        <f>2-SUM(BL55,BL57)</f>
        <v>0.17304365994966719</v>
      </c>
      <c r="DE60" s="19">
        <f>2-SUM(BL56,BL58)</f>
        <v>0.17304365994966719</v>
      </c>
      <c r="DF60" s="19">
        <f>2-BJ57</f>
        <v>0.27375945947092406</v>
      </c>
      <c r="DG60" s="19">
        <f>2-BJ58</f>
        <v>0.27375945947092406</v>
      </c>
      <c r="DH60" s="19">
        <f>2-BM59</f>
        <v>0.30152680023113954</v>
      </c>
      <c r="DI60" s="19">
        <f>2-BM60</f>
        <v>0.30152680023113954</v>
      </c>
      <c r="DJ60" s="19">
        <f>2-BM61</f>
        <v>0.30611107058815934</v>
      </c>
      <c r="DK60" s="19">
        <f>2-BM62</f>
        <v>0.30611107058815934</v>
      </c>
      <c r="DL60" s="20"/>
      <c r="DM60" s="45">
        <f>SUM(CJ60:DK60)</f>
        <v>5.5351678836629361</v>
      </c>
    </row>
    <row r="61" spans="1:119" x14ac:dyDescent="0.35">
      <c r="C61" s="4" t="s">
        <v>564</v>
      </c>
      <c r="D61" s="10" t="s">
        <v>27</v>
      </c>
      <c r="E61" s="7" t="s">
        <v>434</v>
      </c>
      <c r="F61" s="7" t="s">
        <v>573</v>
      </c>
      <c r="G61" s="7" t="s">
        <v>575</v>
      </c>
      <c r="H61" s="7" t="s">
        <v>577</v>
      </c>
      <c r="I61" s="7" t="s">
        <v>240</v>
      </c>
      <c r="J61" s="7" t="s">
        <v>579</v>
      </c>
      <c r="N61" s="4" t="s">
        <v>564</v>
      </c>
      <c r="O61" s="10" t="s">
        <v>27</v>
      </c>
      <c r="P61" s="35">
        <v>2.3109999999999999</v>
      </c>
      <c r="Q61" s="35">
        <v>1.601</v>
      </c>
      <c r="R61" s="35">
        <v>2.0259999999999998</v>
      </c>
      <c r="S61" s="35">
        <v>1.8460000000000001</v>
      </c>
      <c r="T61" s="35">
        <v>1.873</v>
      </c>
      <c r="U61" s="35">
        <v>1.885</v>
      </c>
      <c r="W61" s="4" t="s">
        <v>564</v>
      </c>
      <c r="X61" s="10" t="s">
        <v>27</v>
      </c>
      <c r="Y61" s="12">
        <f t="shared" si="37"/>
        <v>0.25335262828863664</v>
      </c>
      <c r="Z61" s="12">
        <f t="shared" si="37"/>
        <v>1.7262405405290759</v>
      </c>
      <c r="AA61" s="12">
        <f t="shared" si="37"/>
        <v>0.54733036402257118</v>
      </c>
      <c r="AB61" s="12">
        <f t="shared" si="37"/>
        <v>0.89028270892717087</v>
      </c>
      <c r="AC61" s="12">
        <f t="shared" si="37"/>
        <v>0.82762991325007063</v>
      </c>
      <c r="AD61" s="12">
        <f t="shared" si="37"/>
        <v>0.80121847073227159</v>
      </c>
      <c r="AE61" s="12"/>
      <c r="AF61" s="68">
        <f t="shared" si="39"/>
        <v>5.0460546257497967</v>
      </c>
      <c r="AG61" s="43">
        <f t="shared" si="38"/>
        <v>5.0688320144031875</v>
      </c>
      <c r="AH61" s="43">
        <v>5</v>
      </c>
      <c r="AK61" s="4" t="s">
        <v>383</v>
      </c>
      <c r="AL61" s="8" t="s">
        <v>61</v>
      </c>
      <c r="AM61" s="4" t="s">
        <v>411</v>
      </c>
      <c r="AN61" s="4" t="s">
        <v>310</v>
      </c>
      <c r="AO61" s="4" t="s">
        <v>412</v>
      </c>
      <c r="AP61" s="7" t="s">
        <v>414</v>
      </c>
      <c r="AQ61" s="7" t="s">
        <v>416</v>
      </c>
      <c r="AR61" s="4" t="s">
        <v>371</v>
      </c>
      <c r="AV61" s="4" t="s">
        <v>383</v>
      </c>
      <c r="AW61" s="8" t="s">
        <v>61</v>
      </c>
      <c r="AX61" s="34">
        <v>1.8320000000000001</v>
      </c>
      <c r="AY61" s="34">
        <v>1.982</v>
      </c>
      <c r="AZ61" s="34">
        <v>1.831</v>
      </c>
      <c r="BA61" s="35">
        <v>2.004</v>
      </c>
      <c r="BB61" s="35">
        <v>1.6080000000000001</v>
      </c>
      <c r="BC61" s="34">
        <v>2.242</v>
      </c>
      <c r="BD61" s="34"/>
      <c r="BE61" s="34"/>
      <c r="BF61" s="34"/>
      <c r="BG61" s="4" t="s">
        <v>383</v>
      </c>
      <c r="BH61" s="8" t="s">
        <v>61</v>
      </c>
      <c r="BI61" s="12">
        <f t="shared" si="40"/>
        <v>0.92461450620908492</v>
      </c>
      <c r="BJ61" s="12">
        <f t="shared" si="41"/>
        <v>0.61644647322800172</v>
      </c>
      <c r="BK61" s="12">
        <f t="shared" si="42"/>
        <v>0.92711684434878605</v>
      </c>
      <c r="BL61" s="12">
        <f t="shared" si="43"/>
        <v>0.58086131958696663</v>
      </c>
      <c r="BM61" s="12">
        <f t="shared" si="44"/>
        <v>1.6938889294118407</v>
      </c>
      <c r="BN61" s="12">
        <f t="shared" si="45"/>
        <v>0.30529202956208956</v>
      </c>
      <c r="BO61" s="12"/>
      <c r="BP61" s="68">
        <f t="shared" si="46"/>
        <v>5.0482201023467699</v>
      </c>
      <c r="BQ61" s="43">
        <f t="shared" si="47"/>
        <v>5.0721625174093319</v>
      </c>
      <c r="BR61" s="66">
        <v>5</v>
      </c>
      <c r="BS61" s="66"/>
      <c r="BT61" s="66"/>
      <c r="BU61" s="40" t="s">
        <v>383</v>
      </c>
      <c r="BV61" s="108" t="s">
        <v>61</v>
      </c>
      <c r="BW61" s="106" t="str">
        <f>"O9'="&amp;TEXT(BI61," 0.##0")</f>
        <v>O9'= 0.925</v>
      </c>
      <c r="BX61" s="106" t="str">
        <f>"O5="&amp;TEXT(BJ61," 0.##0")</f>
        <v>O5= 0.616</v>
      </c>
      <c r="BY61" s="106" t="str">
        <f>"O8'="&amp;TEXT(BK61," 0.##0")</f>
        <v>O8'= 0.927</v>
      </c>
      <c r="BZ61" s="106" t="str">
        <f>"O4="&amp;TEXT(BL61," 0.##0")</f>
        <v>O4= 0.581</v>
      </c>
      <c r="CA61" s="106" t="str">
        <f>"O14="&amp;TEXT(BM61," 0.##0")</f>
        <v>O14= 1.694</v>
      </c>
      <c r="CB61" s="106" t="str">
        <f>"O2'="&amp;TEXT(BN61," 0.##0")</f>
        <v>O2'= 0.305</v>
      </c>
      <c r="CC61" s="66"/>
      <c r="CD61" s="66"/>
    </row>
    <row r="62" spans="1:119" x14ac:dyDescent="0.35">
      <c r="C62" s="4" t="s">
        <v>473</v>
      </c>
      <c r="D62" s="10" t="s">
        <v>20</v>
      </c>
      <c r="E62" s="7" t="s">
        <v>485</v>
      </c>
      <c r="F62" s="7" t="s">
        <v>487</v>
      </c>
      <c r="G62" s="7" t="s">
        <v>489</v>
      </c>
      <c r="H62" s="7" t="s">
        <v>24</v>
      </c>
      <c r="I62" s="7" t="s">
        <v>491</v>
      </c>
      <c r="J62" s="7" t="s">
        <v>493</v>
      </c>
      <c r="N62" s="4" t="s">
        <v>473</v>
      </c>
      <c r="O62" s="10" t="s">
        <v>20</v>
      </c>
      <c r="P62" s="35">
        <v>2.323</v>
      </c>
      <c r="Q62" s="35">
        <v>1.6040000000000001</v>
      </c>
      <c r="R62" s="35">
        <v>2.0590000000000002</v>
      </c>
      <c r="S62" s="35">
        <v>1.8380000000000001</v>
      </c>
      <c r="T62" s="35">
        <v>1.8859999999999999</v>
      </c>
      <c r="U62" s="35">
        <v>1.86</v>
      </c>
      <c r="W62" s="4" t="s">
        <v>473</v>
      </c>
      <c r="X62" s="10" t="s">
        <v>20</v>
      </c>
      <c r="Y62" s="12">
        <f t="shared" si="37"/>
        <v>0.24526760348267987</v>
      </c>
      <c r="Z62" s="12">
        <f t="shared" si="37"/>
        <v>1.7123005853071316</v>
      </c>
      <c r="AA62" s="12">
        <f t="shared" si="37"/>
        <v>0.5006280384363232</v>
      </c>
      <c r="AB62" s="12">
        <f t="shared" si="37"/>
        <v>0.90974167391082517</v>
      </c>
      <c r="AC62" s="12">
        <f t="shared" si="37"/>
        <v>0.799055939062432</v>
      </c>
      <c r="AD62" s="12">
        <f t="shared" si="37"/>
        <v>0.85722568323567794</v>
      </c>
      <c r="AE62" s="12"/>
      <c r="AF62" s="68">
        <f t="shared" si="39"/>
        <v>5.0242195234350699</v>
      </c>
      <c r="AG62" s="43">
        <f t="shared" si="38"/>
        <v>5.0352496270431377</v>
      </c>
      <c r="AH62" s="43">
        <v>5</v>
      </c>
      <c r="AK62" s="4" t="s">
        <v>383</v>
      </c>
      <c r="AL62" s="8" t="s">
        <v>62</v>
      </c>
      <c r="AM62" s="4" t="s">
        <v>743</v>
      </c>
      <c r="AN62" s="4" t="s">
        <v>311</v>
      </c>
      <c r="AO62" s="4" t="s">
        <v>413</v>
      </c>
      <c r="AP62" s="7" t="s">
        <v>415</v>
      </c>
      <c r="AQ62" s="7" t="s">
        <v>417</v>
      </c>
      <c r="AR62" s="4" t="s">
        <v>370</v>
      </c>
      <c r="AV62" s="4" t="s">
        <v>383</v>
      </c>
      <c r="AW62" s="8" t="s">
        <v>62</v>
      </c>
      <c r="AX62" s="34">
        <v>1.8320000000000001</v>
      </c>
      <c r="AY62" s="34">
        <v>1.982</v>
      </c>
      <c r="AZ62" s="34">
        <v>1.831</v>
      </c>
      <c r="BA62" s="35">
        <v>2.004</v>
      </c>
      <c r="BB62" s="35">
        <v>1.6080000000000001</v>
      </c>
      <c r="BC62" s="34">
        <v>2.242</v>
      </c>
      <c r="BD62" s="34"/>
      <c r="BE62" s="34"/>
      <c r="BF62" s="34"/>
      <c r="BG62" s="4" t="s">
        <v>383</v>
      </c>
      <c r="BH62" s="8" t="s">
        <v>62</v>
      </c>
      <c r="BI62" s="12">
        <f t="shared" si="40"/>
        <v>0.92461450620908492</v>
      </c>
      <c r="BJ62" s="12">
        <f t="shared" si="41"/>
        <v>0.61644647322800172</v>
      </c>
      <c r="BK62" s="12">
        <f t="shared" si="42"/>
        <v>0.92711684434878605</v>
      </c>
      <c r="BL62" s="12">
        <f t="shared" si="43"/>
        <v>0.58086131958696663</v>
      </c>
      <c r="BM62" s="12">
        <f t="shared" si="44"/>
        <v>1.6938889294118407</v>
      </c>
      <c r="BN62" s="12">
        <f t="shared" si="45"/>
        <v>0.30529202956208956</v>
      </c>
      <c r="BO62" s="12"/>
      <c r="BP62" s="68">
        <f t="shared" si="46"/>
        <v>5.0482201023467699</v>
      </c>
      <c r="BQ62" s="43">
        <f t="shared" si="47"/>
        <v>5.0721625174093319</v>
      </c>
      <c r="BR62" s="66">
        <v>5</v>
      </c>
      <c r="BS62" s="66"/>
      <c r="BT62" s="66"/>
      <c r="BU62" s="40" t="s">
        <v>383</v>
      </c>
      <c r="BV62" s="108" t="s">
        <v>62</v>
      </c>
      <c r="BW62" s="106" t="str">
        <f>"O9="&amp;TEXT(BI62," 0.##0")</f>
        <v>O9= 0.925</v>
      </c>
      <c r="BX62" s="106" t="str">
        <f>"O5'="&amp;TEXT(BJ62," 0.##0")</f>
        <v>O5'= 0.616</v>
      </c>
      <c r="BY62" s="106" t="str">
        <f>"O8="&amp;TEXT(BK62," 0.##0")</f>
        <v>O8= 0.927</v>
      </c>
      <c r="BZ62" s="106" t="str">
        <f>"O4'="&amp;TEXT(BL62," 0.##0")</f>
        <v>O4'= 0.581</v>
      </c>
      <c r="CA62" s="106" t="str">
        <f>"O14'="&amp;TEXT(BM62," 0.##0")</f>
        <v>O14'= 1.694</v>
      </c>
      <c r="CB62" s="106" t="str">
        <f>"O2="&amp;TEXT(BN62," 0.##0")</f>
        <v>O2= 0.305</v>
      </c>
      <c r="CC62" s="66"/>
      <c r="CD62" s="6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</row>
    <row r="63" spans="1:119" x14ac:dyDescent="0.35">
      <c r="C63" s="4" t="s">
        <v>473</v>
      </c>
      <c r="D63" s="10" t="s">
        <v>27</v>
      </c>
      <c r="E63" s="7" t="s">
        <v>486</v>
      </c>
      <c r="F63" s="7" t="s">
        <v>488</v>
      </c>
      <c r="G63" s="7" t="s">
        <v>490</v>
      </c>
      <c r="H63" s="7" t="s">
        <v>30</v>
      </c>
      <c r="I63" s="7" t="s">
        <v>492</v>
      </c>
      <c r="J63" s="7" t="s">
        <v>494</v>
      </c>
      <c r="N63" s="4" t="s">
        <v>473</v>
      </c>
      <c r="O63" s="10" t="s">
        <v>27</v>
      </c>
      <c r="P63" s="35">
        <v>2.323</v>
      </c>
      <c r="Q63" s="35">
        <v>1.6040000000000001</v>
      </c>
      <c r="R63" s="35">
        <v>2.0590000000000002</v>
      </c>
      <c r="S63" s="35">
        <v>1.8380000000000001</v>
      </c>
      <c r="T63" s="35">
        <v>1.86</v>
      </c>
      <c r="U63" s="35">
        <v>1.8859999999999999</v>
      </c>
      <c r="W63" s="4" t="s">
        <v>473</v>
      </c>
      <c r="X63" s="10" t="s">
        <v>27</v>
      </c>
      <c r="Y63" s="12">
        <f t="shared" si="37"/>
        <v>0.24526760348267987</v>
      </c>
      <c r="Z63" s="12">
        <f t="shared" si="37"/>
        <v>1.7123005853071316</v>
      </c>
      <c r="AA63" s="12">
        <f t="shared" si="37"/>
        <v>0.5006280384363232</v>
      </c>
      <c r="AB63" s="12">
        <f t="shared" si="37"/>
        <v>0.90974167391082517</v>
      </c>
      <c r="AC63" s="12">
        <f t="shared" si="37"/>
        <v>0.85722568323567794</v>
      </c>
      <c r="AD63" s="12">
        <f t="shared" si="37"/>
        <v>0.799055939062432</v>
      </c>
      <c r="AE63" s="12"/>
      <c r="AF63" s="68">
        <f t="shared" si="39"/>
        <v>5.0242195234350699</v>
      </c>
      <c r="AG63" s="43">
        <f t="shared" si="38"/>
        <v>5.0352496270431377</v>
      </c>
      <c r="AH63" s="43">
        <v>5</v>
      </c>
      <c r="BN63" t="s">
        <v>839</v>
      </c>
      <c r="BP63" s="70">
        <f>AVERAGE(BP53:BP62)</f>
        <v>5.0464832116337046</v>
      </c>
      <c r="BQ63" s="69"/>
      <c r="BR63" s="70">
        <f>AVERAGE(BR53:BR62)</f>
        <v>5</v>
      </c>
      <c r="BS63" s="70"/>
      <c r="BT63" s="70"/>
      <c r="BU63" s="109"/>
      <c r="BV63" s="109"/>
      <c r="BW63" s="70"/>
      <c r="BX63" s="70"/>
      <c r="BY63" s="70"/>
      <c r="BZ63" s="70"/>
      <c r="CA63" s="70"/>
      <c r="CB63" s="70"/>
      <c r="CC63" s="70"/>
      <c r="CD63" s="70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21"/>
      <c r="DM63" s="21"/>
      <c r="DN63" s="21"/>
      <c r="DO63" s="21"/>
    </row>
    <row r="64" spans="1:119" x14ac:dyDescent="0.35">
      <c r="C64" s="4" t="s">
        <v>695</v>
      </c>
      <c r="D64" s="8" t="s">
        <v>20</v>
      </c>
      <c r="E64" s="7" t="s">
        <v>700</v>
      </c>
      <c r="F64" s="7" t="s">
        <v>389</v>
      </c>
      <c r="G64" s="7" t="s">
        <v>702</v>
      </c>
      <c r="H64" s="7" t="s">
        <v>177</v>
      </c>
      <c r="I64" s="7" t="s">
        <v>704</v>
      </c>
      <c r="J64" s="7" t="s">
        <v>706</v>
      </c>
      <c r="N64" s="4" t="s">
        <v>695</v>
      </c>
      <c r="O64" s="8" t="s">
        <v>20</v>
      </c>
      <c r="P64" s="35">
        <v>2.3159999999999998</v>
      </c>
      <c r="Q64" s="35">
        <v>1.6</v>
      </c>
      <c r="R64" s="35">
        <v>2.073</v>
      </c>
      <c r="S64" s="35">
        <v>1.8240000000000001</v>
      </c>
      <c r="T64" s="35">
        <v>1.8759999999999999</v>
      </c>
      <c r="U64" s="35">
        <v>1.879</v>
      </c>
      <c r="W64" s="4" t="s">
        <v>695</v>
      </c>
      <c r="X64" s="8" t="s">
        <v>20</v>
      </c>
      <c r="Y64" s="12">
        <f t="shared" si="37"/>
        <v>0.24995197327207516</v>
      </c>
      <c r="Z64" s="12">
        <f t="shared" si="37"/>
        <v>1.7309123659372385</v>
      </c>
      <c r="AA64" s="12">
        <f t="shared" si="37"/>
        <v>0.48203925336555209</v>
      </c>
      <c r="AB64" s="12">
        <f t="shared" si="37"/>
        <v>0.94482386343829872</v>
      </c>
      <c r="AC64" s="12">
        <f t="shared" si="37"/>
        <v>0.82094653184395971</v>
      </c>
      <c r="AD64" s="12">
        <f t="shared" si="37"/>
        <v>0.8143171209218828</v>
      </c>
      <c r="AE64" s="12"/>
      <c r="AF64" s="68">
        <f t="shared" si="39"/>
        <v>5.0429911087790078</v>
      </c>
      <c r="AG64" s="43">
        <f t="shared" si="38"/>
        <v>5.0641203253021141</v>
      </c>
      <c r="AH64" s="43">
        <v>5</v>
      </c>
      <c r="CG64" s="21"/>
      <c r="CH64" s="21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54"/>
      <c r="DN64" s="21"/>
      <c r="DO64" s="21"/>
    </row>
    <row r="65" spans="2:119" x14ac:dyDescent="0.35">
      <c r="C65" s="4" t="s">
        <v>695</v>
      </c>
      <c r="D65" s="10" t="s">
        <v>27</v>
      </c>
      <c r="E65" s="7" t="s">
        <v>701</v>
      </c>
      <c r="F65" s="7" t="s">
        <v>390</v>
      </c>
      <c r="G65" s="7" t="s">
        <v>703</v>
      </c>
      <c r="H65" s="7" t="s">
        <v>178</v>
      </c>
      <c r="I65" s="7" t="s">
        <v>705</v>
      </c>
      <c r="J65" s="7" t="s">
        <v>707</v>
      </c>
      <c r="N65" s="4" t="s">
        <v>695</v>
      </c>
      <c r="O65" s="10" t="s">
        <v>27</v>
      </c>
      <c r="P65" s="35">
        <v>2.3159999999999998</v>
      </c>
      <c r="Q65" s="35">
        <v>1.6</v>
      </c>
      <c r="R65" s="35">
        <v>2.073</v>
      </c>
      <c r="S65" s="35">
        <v>1.8240000000000001</v>
      </c>
      <c r="T65" s="35">
        <v>1.8759999999999999</v>
      </c>
      <c r="U65" s="35">
        <v>1.879</v>
      </c>
      <c r="W65" s="4" t="s">
        <v>695</v>
      </c>
      <c r="X65" s="10" t="s">
        <v>27</v>
      </c>
      <c r="Y65" s="12">
        <f t="shared" si="37"/>
        <v>0.24995197327207516</v>
      </c>
      <c r="Z65" s="12">
        <f t="shared" si="37"/>
        <v>1.7309123659372385</v>
      </c>
      <c r="AA65" s="12">
        <f t="shared" si="37"/>
        <v>0.48203925336555209</v>
      </c>
      <c r="AB65" s="12">
        <f t="shared" si="37"/>
        <v>0.94482386343829872</v>
      </c>
      <c r="AC65" s="12">
        <f t="shared" si="37"/>
        <v>0.82094653184395971</v>
      </c>
      <c r="AD65" s="12">
        <f t="shared" si="37"/>
        <v>0.8143171209218828</v>
      </c>
      <c r="AE65" s="12"/>
      <c r="AF65" s="68">
        <f t="shared" si="39"/>
        <v>5.0429911087790078</v>
      </c>
      <c r="AG65" s="43">
        <f t="shared" si="38"/>
        <v>5.0641203253021141</v>
      </c>
      <c r="AH65" s="43">
        <v>5</v>
      </c>
      <c r="AK65" s="4" t="s">
        <v>564</v>
      </c>
      <c r="AL65" s="8" t="s">
        <v>0</v>
      </c>
      <c r="AM65" s="4" t="s">
        <v>565</v>
      </c>
      <c r="AN65" s="4" t="s">
        <v>100</v>
      </c>
      <c r="AO65" s="4" t="s">
        <v>162</v>
      </c>
      <c r="AP65" s="4" t="s">
        <v>567</v>
      </c>
      <c r="AQ65" s="4" t="s">
        <v>482</v>
      </c>
      <c r="AR65" s="4" t="s">
        <v>570</v>
      </c>
      <c r="AV65" s="4" t="s">
        <v>564</v>
      </c>
      <c r="AW65" s="8" t="s">
        <v>0</v>
      </c>
      <c r="AX65" s="34">
        <v>1.6910000000000001</v>
      </c>
      <c r="AY65" s="34">
        <v>2.11</v>
      </c>
      <c r="AZ65" s="34">
        <v>2.1480000000000001</v>
      </c>
      <c r="BA65" s="34">
        <v>1.6879999999999999</v>
      </c>
      <c r="BB65" s="34">
        <v>1.931</v>
      </c>
      <c r="BC65" s="34">
        <v>1.917</v>
      </c>
      <c r="BD65" s="34"/>
      <c r="BE65" s="34"/>
      <c r="BF65" s="34"/>
      <c r="BG65" s="4" t="s">
        <v>564</v>
      </c>
      <c r="BH65" s="8" t="s">
        <v>0</v>
      </c>
      <c r="BI65" s="12">
        <f t="shared" ref="BI65:BI74" si="48">EXP((1.803-AX65)/0.37)</f>
        <v>1.3535120091586359</v>
      </c>
      <c r="BJ65" s="12">
        <f t="shared" ref="BJ65:BJ74" si="49">EXP((1.803-AY65)/0.37)</f>
        <v>0.43616715340726803</v>
      </c>
      <c r="BK65" s="12">
        <f t="shared" ref="BK65:BK74" si="50">EXP((1.803-AZ65)/0.37)</f>
        <v>0.393595151417728</v>
      </c>
      <c r="BL65" s="12">
        <f t="shared" ref="BL65:BL74" si="51">EXP((1.803-BA65)/0.37)</f>
        <v>1.3645310422430936</v>
      </c>
      <c r="BM65" s="12">
        <f t="shared" ref="BM65:BM74" si="52">EXP((1.803-BB65)/0.37)</f>
        <v>0.7075507320583615</v>
      </c>
      <c r="BN65" s="12">
        <f t="shared" ref="BN65:BN74" si="53">EXP((1.803-BC65)/0.37)</f>
        <v>0.73483587199887523</v>
      </c>
      <c r="BO65" s="12"/>
      <c r="BP65" s="68">
        <f t="shared" ref="BP65:BP74" si="54">SUM(BI65:BN65)</f>
        <v>4.9901919602839628</v>
      </c>
      <c r="BQ65" s="43">
        <f t="shared" ref="BQ65" si="55">(BP65*1.538)-2.692</f>
        <v>4.9829152349167352</v>
      </c>
      <c r="BR65" s="43">
        <v>4.9829152349167396</v>
      </c>
      <c r="BS65" s="43"/>
      <c r="BT65" s="43"/>
      <c r="BU65" s="4" t="s">
        <v>564</v>
      </c>
      <c r="BV65" s="108" t="s">
        <v>0</v>
      </c>
      <c r="BW65" s="106" t="str">
        <f>"O1="&amp;TEXT(BI65," 0.##0")</f>
        <v>O1= 1.354</v>
      </c>
      <c r="BX65" s="106" t="str">
        <f>"O2'="&amp;TEXT(BJ65," 0.##0")</f>
        <v>O2'= 0.436</v>
      </c>
      <c r="BY65" s="106" t="str">
        <f>"O2="&amp;TEXT(BK65," 0.##0")</f>
        <v>O2= 0.394</v>
      </c>
      <c r="BZ65" s="106" t="str">
        <f>"O3'="&amp;TEXT(BL65," 0.##0")</f>
        <v>O3'= 1.365</v>
      </c>
      <c r="CA65" s="106" t="str">
        <f>"O4="&amp;TEXT(BM65," 0.##0")</f>
        <v>O4= 0.708</v>
      </c>
      <c r="CB65" s="106" t="str">
        <f>"O5'="&amp;TEXT(BN65," 0.##0")</f>
        <v>O5'= 0.735</v>
      </c>
      <c r="CC65" s="43"/>
      <c r="CD65" s="43"/>
      <c r="CG65" s="21"/>
      <c r="CH65" s="21"/>
      <c r="CI65" s="7"/>
      <c r="CJ65" s="16" t="s">
        <v>1</v>
      </c>
      <c r="CK65" s="16" t="s">
        <v>74</v>
      </c>
      <c r="CL65" s="16" t="s">
        <v>3</v>
      </c>
      <c r="CM65" s="16" t="s">
        <v>2</v>
      </c>
      <c r="CN65" s="16" t="s">
        <v>75</v>
      </c>
      <c r="CO65" s="16" t="s">
        <v>4</v>
      </c>
      <c r="CP65" s="16" t="s">
        <v>5</v>
      </c>
      <c r="CQ65" s="16" t="s">
        <v>76</v>
      </c>
      <c r="CR65" s="16" t="s">
        <v>77</v>
      </c>
      <c r="CS65" s="16" t="s">
        <v>6</v>
      </c>
      <c r="CT65" s="16" t="s">
        <v>78</v>
      </c>
      <c r="CU65" s="16" t="s">
        <v>79</v>
      </c>
      <c r="CV65" s="16" t="s">
        <v>80</v>
      </c>
      <c r="CW65" s="16" t="s">
        <v>81</v>
      </c>
      <c r="CX65" s="16" t="s">
        <v>82</v>
      </c>
      <c r="CY65" s="16" t="s">
        <v>83</v>
      </c>
      <c r="CZ65" s="16" t="s">
        <v>84</v>
      </c>
      <c r="DA65" s="16" t="s">
        <v>85</v>
      </c>
      <c r="DB65" s="16" t="s">
        <v>86</v>
      </c>
      <c r="DC65" s="16" t="s">
        <v>87</v>
      </c>
      <c r="DD65" s="16" t="s">
        <v>88</v>
      </c>
      <c r="DE65" s="16" t="s">
        <v>89</v>
      </c>
      <c r="DF65" s="16" t="s">
        <v>90</v>
      </c>
      <c r="DG65" s="16" t="s">
        <v>91</v>
      </c>
      <c r="DH65" s="16" t="s">
        <v>92</v>
      </c>
      <c r="DI65" s="16" t="s">
        <v>93</v>
      </c>
      <c r="DJ65" s="16" t="s">
        <v>94</v>
      </c>
      <c r="DK65" s="16" t="s">
        <v>95</v>
      </c>
      <c r="DL65" s="20"/>
      <c r="DM65" s="50"/>
      <c r="DN65" s="21"/>
      <c r="DO65" s="21"/>
    </row>
    <row r="66" spans="2:119" x14ac:dyDescent="0.35">
      <c r="B66" s="25"/>
      <c r="C66" s="14" t="s">
        <v>157</v>
      </c>
      <c r="D66" s="32" t="s">
        <v>20</v>
      </c>
      <c r="E66" s="14" t="s">
        <v>170</v>
      </c>
      <c r="F66" s="14" t="s">
        <v>173</v>
      </c>
      <c r="G66" s="14" t="s">
        <v>175</v>
      </c>
      <c r="H66" s="14" t="s">
        <v>177</v>
      </c>
      <c r="I66" s="14" t="s">
        <v>179</v>
      </c>
      <c r="J66" s="14" t="s">
        <v>181</v>
      </c>
      <c r="K66" s="25"/>
      <c r="L66" s="25"/>
      <c r="M66" s="25"/>
      <c r="N66" s="14" t="s">
        <v>157</v>
      </c>
      <c r="O66" s="32" t="s">
        <v>20</v>
      </c>
      <c r="P66" s="38">
        <v>2.3140000000000001</v>
      </c>
      <c r="Q66" s="38">
        <v>1.6160000000000001</v>
      </c>
      <c r="R66" s="38">
        <v>2.0939999999999999</v>
      </c>
      <c r="S66" s="38">
        <v>1.8240000000000001</v>
      </c>
      <c r="T66" s="38">
        <v>1.907</v>
      </c>
      <c r="U66" s="38">
        <v>1.8759999999999999</v>
      </c>
      <c r="V66" s="25"/>
      <c r="W66" s="14" t="s">
        <v>157</v>
      </c>
      <c r="X66" s="32" t="s">
        <v>20</v>
      </c>
      <c r="Y66" s="37">
        <f t="shared" si="37"/>
        <v>0.25130672320716801</v>
      </c>
      <c r="Z66" s="37">
        <f t="shared" si="37"/>
        <v>1.6576574075316461</v>
      </c>
      <c r="AA66" s="37">
        <f t="shared" si="37"/>
        <v>0.45544218969375416</v>
      </c>
      <c r="AB66" s="37">
        <f t="shared" si="37"/>
        <v>0.94482386343829872</v>
      </c>
      <c r="AC66" s="37">
        <f t="shared" si="37"/>
        <v>0.75496711944828476</v>
      </c>
      <c r="AD66" s="37">
        <f t="shared" si="37"/>
        <v>0.82094653184395971</v>
      </c>
      <c r="AE66" s="37"/>
      <c r="AF66" s="92">
        <f t="shared" si="39"/>
        <v>4.8851438351631113</v>
      </c>
      <c r="AG66" s="88">
        <f t="shared" si="38"/>
        <v>4.8213512184808653</v>
      </c>
      <c r="AH66" s="88">
        <v>4.8213512184808653</v>
      </c>
      <c r="AK66" s="4" t="s">
        <v>564</v>
      </c>
      <c r="AL66" s="8" t="s">
        <v>7</v>
      </c>
      <c r="AM66" s="4" t="s">
        <v>566</v>
      </c>
      <c r="AN66" s="4" t="s">
        <v>103</v>
      </c>
      <c r="AO66" s="4" t="s">
        <v>163</v>
      </c>
      <c r="AP66" s="4" t="s">
        <v>568</v>
      </c>
      <c r="AQ66" s="4" t="s">
        <v>569</v>
      </c>
      <c r="AR66" s="4" t="s">
        <v>571</v>
      </c>
      <c r="AV66" s="4" t="s">
        <v>564</v>
      </c>
      <c r="AW66" s="8" t="s">
        <v>7</v>
      </c>
      <c r="AX66" s="34">
        <v>1.6910000000000001</v>
      </c>
      <c r="AY66" s="34">
        <v>2.11</v>
      </c>
      <c r="AZ66" s="34">
        <v>2.1480000000000001</v>
      </c>
      <c r="BA66" s="34">
        <v>1.6879999999999999</v>
      </c>
      <c r="BB66" s="34">
        <v>1.931</v>
      </c>
      <c r="BC66" s="34">
        <v>1.917</v>
      </c>
      <c r="BD66" s="34"/>
      <c r="BE66" s="34"/>
      <c r="BF66" s="34"/>
      <c r="BG66" s="4" t="s">
        <v>564</v>
      </c>
      <c r="BH66" s="8" t="s">
        <v>7</v>
      </c>
      <c r="BI66" s="12">
        <f t="shared" si="48"/>
        <v>1.3535120091586359</v>
      </c>
      <c r="BJ66" s="12">
        <f t="shared" si="49"/>
        <v>0.43616715340726803</v>
      </c>
      <c r="BK66" s="12">
        <f t="shared" si="50"/>
        <v>0.393595151417728</v>
      </c>
      <c r="BL66" s="12">
        <f t="shared" si="51"/>
        <v>1.3645310422430936</v>
      </c>
      <c r="BM66" s="12">
        <f t="shared" si="52"/>
        <v>0.7075507320583615</v>
      </c>
      <c r="BN66" s="12">
        <f t="shared" si="53"/>
        <v>0.73483587199887523</v>
      </c>
      <c r="BO66" s="12"/>
      <c r="BP66" s="68">
        <f t="shared" si="54"/>
        <v>4.9901919602839628</v>
      </c>
      <c r="BQ66" s="43">
        <f t="shared" ref="BQ66" si="56">(BP66*1.538)-2.692</f>
        <v>4.9829152349167352</v>
      </c>
      <c r="BR66" s="43">
        <v>4.9829152349167352</v>
      </c>
      <c r="BS66" s="43"/>
      <c r="BT66" s="43"/>
      <c r="BU66" s="4" t="s">
        <v>564</v>
      </c>
      <c r="BV66" s="108" t="s">
        <v>7</v>
      </c>
      <c r="BW66" s="106" t="str">
        <f>"O1'="&amp;TEXT(BI66," 0.##0")</f>
        <v>O1'= 1.354</v>
      </c>
      <c r="BX66" s="106" t="str">
        <f>"O2="&amp;TEXT(BJ66," 0.##0")</f>
        <v>O2= 0.436</v>
      </c>
      <c r="BY66" s="106" t="str">
        <f>"O2'="&amp;TEXT(BK66," 0.##0")</f>
        <v>O2'= 0.394</v>
      </c>
      <c r="BZ66" s="106" t="str">
        <f>"O3="&amp;TEXT(BL66," 0.##0")</f>
        <v>O3= 1.365</v>
      </c>
      <c r="CA66" s="106" t="str">
        <f>"O4'="&amp;TEXT(BM66," 0.##0")</f>
        <v>O4'= 0.708</v>
      </c>
      <c r="CB66" s="106" t="str">
        <f>"O5="&amp;TEXT(BN66," 0.##0")</f>
        <v>O5= 0.735</v>
      </c>
      <c r="CC66" s="43"/>
      <c r="CD66" s="43"/>
      <c r="CG66" s="21"/>
      <c r="CH66" s="21"/>
      <c r="CI66" s="10" t="s">
        <v>564</v>
      </c>
      <c r="CJ66" s="52" t="str">
        <f>"V1 ="&amp;TEXT(BI65," 0.##0")</f>
        <v>V1 = 1.354</v>
      </c>
      <c r="CK66" s="52" t="str">
        <f>"V1' ="&amp;TEXT(BI66," 0.##0")</f>
        <v>V1' = 1.354</v>
      </c>
      <c r="CL66" s="52" t="str">
        <f>"V1 ="&amp;TEXT(BK65," 0.##0")</f>
        <v>V1 = 0.394</v>
      </c>
      <c r="CM66" s="52" t="str">
        <f>"V1 ="&amp;TEXT(BJ65," 0.##0")</f>
        <v>V1 = 0.436</v>
      </c>
      <c r="CN66" s="52" t="str">
        <f>"V1' ="&amp;TEXT(BL66," 0.##0")</f>
        <v>V1' = 1.365</v>
      </c>
      <c r="CO66" s="52" t="str">
        <f>"V1 ="&amp;TEXT(BL65," 0.##0")</f>
        <v>V1 = 1.365</v>
      </c>
      <c r="CP66" s="52" t="str">
        <f>"V1 ="&amp;TEXT(BM65," 0.##0")</f>
        <v>V1 = 0.708</v>
      </c>
      <c r="CQ66" s="52" t="str">
        <f>"V1' ="&amp;TEXT(BM66," 0.##0")</f>
        <v>V1' = 0.708</v>
      </c>
      <c r="CR66" s="52" t="str">
        <f>"V1' ="&amp;TEXT(BN66," 0.##0")</f>
        <v>V1' = 0.735</v>
      </c>
      <c r="CS66" s="52" t="str">
        <f>"V1 ="&amp;TEXT(BN65," 0.##0")</f>
        <v>V1 = 0.735</v>
      </c>
      <c r="CT66" s="52" t="str">
        <f>"V2 ="&amp;TEXT(BM67," 0.##0")</f>
        <v>V2 = 0.828</v>
      </c>
      <c r="CU66" s="52" t="str">
        <f>"V2' ="&amp;TEXT(BM68," 0.##0")</f>
        <v>V2' = 0.828</v>
      </c>
      <c r="CV66" s="52" t="str">
        <f>"V3 ="&amp;TEXT(BM69," 0.##0")</f>
        <v>V3 = 0.821</v>
      </c>
      <c r="CW66" s="52" t="str">
        <f>"V3' ="&amp;TEXT(BM70," 0.##0")</f>
        <v>V3' = 0.821</v>
      </c>
      <c r="CX66" s="52" t="str">
        <f>"V2 ="&amp;TEXT(BN67," 0.##0")</f>
        <v>V2 = 0.801</v>
      </c>
      <c r="CY66" s="52" t="str">
        <f>"V2' ="&amp;TEXT(BN68," 0.##0")</f>
        <v>V2' = 0.801</v>
      </c>
      <c r="CZ66" s="52" t="str">
        <f>"V3 ="&amp;TEXT(BN69," 0.##0")</f>
        <v>V3 = 0.795</v>
      </c>
      <c r="DA66" s="52" t="str">
        <f>"V3' ="&amp;TEXT(BN70," 0.##0")</f>
        <v>V3' = 0.795</v>
      </c>
      <c r="DB66" s="52" t="str">
        <f>"V2 ="&amp;TEXT(BJ67," 0.##0")</f>
        <v>V2 = 1.726</v>
      </c>
      <c r="DC66" s="52" t="str">
        <f>"V2' ="&amp;TEXT(BJ68," 0.##0")</f>
        <v>V2' = 1.726</v>
      </c>
      <c r="DD66" s="52" t="str">
        <f>"V2 ="&amp;TEXT(BL67," 0.##0")</f>
        <v>V2 = 0.890</v>
      </c>
      <c r="DE66" s="52" t="str">
        <f>"V2' ="&amp;TEXT(BL68," 0.##0")</f>
        <v>V2' = 0.890</v>
      </c>
      <c r="DF66" s="52" t="str">
        <f>"V3 ="&amp;TEXT(BJ69," 0.##0")</f>
        <v>V3 = 1.717</v>
      </c>
      <c r="DG66" s="52" t="str">
        <f>"V3' ="&amp;TEXT(BJ70," 0.##0")</f>
        <v>V3' = 1.717</v>
      </c>
      <c r="DH66" s="52" t="str">
        <f>"V4 ="&amp;TEXT(BM71," 0.##0")</f>
        <v>V4 = 1.667</v>
      </c>
      <c r="DI66" s="52" t="str">
        <f>"V4' ="&amp;TEXT(BM72," 0.##0")</f>
        <v>V4' = 1.667</v>
      </c>
      <c r="DJ66" s="52" t="str">
        <f>"V5 ="&amp;TEXT(BM73," 0.##0")</f>
        <v>V5 = 1.667</v>
      </c>
      <c r="DK66" s="52" t="str">
        <f>"V5' ="&amp;TEXT(BM74," 0.##0")</f>
        <v>V5' = 1.667</v>
      </c>
      <c r="DL66" s="10" t="s">
        <v>564</v>
      </c>
      <c r="DM66" s="28"/>
      <c r="DN66" s="21"/>
      <c r="DO66" s="21"/>
    </row>
    <row r="67" spans="2:119" x14ac:dyDescent="0.35">
      <c r="B67" s="25"/>
      <c r="C67" s="14" t="s">
        <v>157</v>
      </c>
      <c r="D67" s="32" t="s">
        <v>27</v>
      </c>
      <c r="E67" s="14" t="s">
        <v>171</v>
      </c>
      <c r="F67" s="14" t="s">
        <v>174</v>
      </c>
      <c r="G67" s="14" t="s">
        <v>176</v>
      </c>
      <c r="H67" s="14" t="s">
        <v>178</v>
      </c>
      <c r="I67" s="14" t="s">
        <v>180</v>
      </c>
      <c r="J67" s="14" t="s">
        <v>182</v>
      </c>
      <c r="K67" s="25"/>
      <c r="L67" s="25"/>
      <c r="M67" s="25"/>
      <c r="N67" s="14" t="s">
        <v>157</v>
      </c>
      <c r="O67" s="32" t="s">
        <v>27</v>
      </c>
      <c r="P67" s="38">
        <v>2.3140000000000001</v>
      </c>
      <c r="Q67" s="38">
        <v>1.6160000000000001</v>
      </c>
      <c r="R67" s="38">
        <v>2.0939999999999999</v>
      </c>
      <c r="S67" s="38">
        <v>1.8240000000000001</v>
      </c>
      <c r="T67" s="38">
        <v>1.907</v>
      </c>
      <c r="U67" s="38">
        <v>1.8759999999999999</v>
      </c>
      <c r="V67" s="25"/>
      <c r="W67" s="14" t="s">
        <v>157</v>
      </c>
      <c r="X67" s="32" t="s">
        <v>27</v>
      </c>
      <c r="Y67" s="37">
        <f t="shared" si="37"/>
        <v>0.25130672320716801</v>
      </c>
      <c r="Z67" s="37">
        <f t="shared" si="37"/>
        <v>1.6576574075316461</v>
      </c>
      <c r="AA67" s="37">
        <f t="shared" si="37"/>
        <v>0.45544218969375416</v>
      </c>
      <c r="AB67" s="37">
        <f t="shared" si="37"/>
        <v>0.94482386343829872</v>
      </c>
      <c r="AC67" s="37">
        <f t="shared" si="37"/>
        <v>0.75496711944828476</v>
      </c>
      <c r="AD67" s="37">
        <f t="shared" si="37"/>
        <v>0.82094653184395971</v>
      </c>
      <c r="AE67" s="37"/>
      <c r="AF67" s="92">
        <f t="shared" si="39"/>
        <v>4.8851438351631113</v>
      </c>
      <c r="AG67" s="88">
        <f t="shared" si="38"/>
        <v>4.8213512184808653</v>
      </c>
      <c r="AH67" s="88">
        <v>4.8213512184808653</v>
      </c>
      <c r="AK67" s="4" t="s">
        <v>564</v>
      </c>
      <c r="AL67" s="8" t="s">
        <v>20</v>
      </c>
      <c r="AM67" s="7" t="s">
        <v>433</v>
      </c>
      <c r="AN67" s="7" t="s">
        <v>572</v>
      </c>
      <c r="AO67" s="7" t="s">
        <v>574</v>
      </c>
      <c r="AP67" s="7" t="s">
        <v>576</v>
      </c>
      <c r="AQ67" s="7" t="s">
        <v>239</v>
      </c>
      <c r="AR67" s="7" t="s">
        <v>578</v>
      </c>
      <c r="AV67" s="4" t="s">
        <v>564</v>
      </c>
      <c r="AW67" s="8" t="s">
        <v>20</v>
      </c>
      <c r="AX67" s="35">
        <v>2.3109999999999999</v>
      </c>
      <c r="AY67" s="35">
        <v>1.601</v>
      </c>
      <c r="AZ67" s="35">
        <v>2.0259999999999998</v>
      </c>
      <c r="BA67" s="35">
        <v>1.8460000000000001</v>
      </c>
      <c r="BB67" s="35">
        <v>1.873</v>
      </c>
      <c r="BC67" s="35">
        <v>1.885</v>
      </c>
      <c r="BD67" s="35"/>
      <c r="BE67" s="35"/>
      <c r="BF67" s="35"/>
      <c r="BG67" s="4" t="s">
        <v>564</v>
      </c>
      <c r="BH67" s="8" t="s">
        <v>20</v>
      </c>
      <c r="BI67" s="12">
        <f t="shared" si="48"/>
        <v>0.25335262828863664</v>
      </c>
      <c r="BJ67" s="12">
        <f t="shared" si="49"/>
        <v>1.7262405405290759</v>
      </c>
      <c r="BK67" s="12">
        <f t="shared" si="50"/>
        <v>0.54733036402257118</v>
      </c>
      <c r="BL67" s="12">
        <f t="shared" si="51"/>
        <v>0.89028270892717087</v>
      </c>
      <c r="BM67" s="12">
        <f t="shared" si="52"/>
        <v>0.82762991325007063</v>
      </c>
      <c r="BN67" s="12">
        <f t="shared" si="53"/>
        <v>0.80121847073227159</v>
      </c>
      <c r="BO67" s="12"/>
      <c r="BP67" s="68">
        <f t="shared" si="54"/>
        <v>5.0460546257497967</v>
      </c>
      <c r="BQ67" s="43">
        <f t="shared" ref="BQ67" si="57">(BP67*1.538)-2.692</f>
        <v>5.0688320144031875</v>
      </c>
      <c r="BR67" s="43">
        <v>5</v>
      </c>
      <c r="BS67" s="43"/>
      <c r="BT67" s="43"/>
      <c r="BU67" s="4" t="s">
        <v>564</v>
      </c>
      <c r="BV67" s="108" t="s">
        <v>20</v>
      </c>
      <c r="BW67" s="106" t="str">
        <f>"O2="&amp;TEXT(BI67," 0.##0")</f>
        <v>O2= 0.253</v>
      </c>
      <c r="BX67" s="106" t="str">
        <f>"O10="&amp;TEXT(BJ67," 0.##0")</f>
        <v>O10= 1.726</v>
      </c>
      <c r="BY67" s="106" t="str">
        <f>"O1="&amp;TEXT(BK67," 0.##0")</f>
        <v>O1= 0.547</v>
      </c>
      <c r="BZ67" s="106" t="str">
        <f>"O11="&amp;TEXT(BL67," 0.##0")</f>
        <v>O11= 0.890</v>
      </c>
      <c r="CA67" s="106" t="str">
        <f>"O6="&amp;TEXT(BM67," 0.##0")</f>
        <v>O6= 0.828</v>
      </c>
      <c r="CB67" s="106" t="str">
        <f>"O8="&amp;TEXT(BN67," 0.##0")</f>
        <v>O8= 0.801</v>
      </c>
      <c r="CC67" s="43"/>
      <c r="CD67" s="43"/>
      <c r="CG67" s="21"/>
      <c r="CH67" s="21"/>
      <c r="CI67" s="10" t="s">
        <v>564</v>
      </c>
      <c r="CJ67" s="52" t="str">
        <f>"V2 ="&amp;TEXT(BK67," 0.##0")</f>
        <v>V2 = 0.547</v>
      </c>
      <c r="CK67" s="52" t="str">
        <f>"V2' ="&amp;TEXT(BK68," 0.##0")</f>
        <v>V2' = 0.547</v>
      </c>
      <c r="CL67" s="52" t="str">
        <f>"V1' ="&amp;TEXT(BJ66," 0.##0")</f>
        <v>V1' = 0.436</v>
      </c>
      <c r="CM67" s="52" t="str">
        <f>"V1' ="&amp;TEXT(BK66," 0.##0")</f>
        <v>V1' = 0.394</v>
      </c>
      <c r="CN67" s="52" t="str">
        <f>"V3 ="&amp;TEXT(BK69," 0.##0")</f>
        <v>V3 = 0.494</v>
      </c>
      <c r="CO67" s="52" t="str">
        <f>"V3' ="&amp;TEXT(BK70," 0.##0")</f>
        <v>V3' = 0.494</v>
      </c>
      <c r="CP67" s="52" t="str">
        <f>"V4 ="&amp;TEXT(BK71," 0.##0")</f>
        <v>V4 = 0.597</v>
      </c>
      <c r="CQ67" s="52" t="str">
        <f>"V4' ="&amp;TEXT(BK72," 0.##0")</f>
        <v>V4' = 0.597</v>
      </c>
      <c r="CR67" s="52" t="str">
        <f>"V4 ="&amp;TEXT(BI71," 0.##0")</f>
        <v>V4 = 0.589</v>
      </c>
      <c r="CS67" s="52" t="str">
        <f>"V4' ="&amp;TEXT(BI72," 0.##0")</f>
        <v>V4' = 0.589</v>
      </c>
      <c r="CT67" s="52" t="str">
        <f>"V4 ="&amp;TEXT(BJ71," 0.##0")</f>
        <v>V4 = 0.960</v>
      </c>
      <c r="CU67" s="52" t="str">
        <f>"V4' ="&amp;TEXT(BJ72," 0.##0")</f>
        <v>V4' = 0.960</v>
      </c>
      <c r="CV67" s="52" t="str">
        <f>"V4 ="&amp;TEXT(BL71," 0.##0")</f>
        <v>V4 = 0.940</v>
      </c>
      <c r="CW67" s="52" t="str">
        <f>"V4' ="&amp;TEXT(BL72," 0.##0")</f>
        <v>V4' = 0.940</v>
      </c>
      <c r="CX67" s="52" t="str">
        <f>"V5' ="&amp;TEXT(BK74," 0.##0")</f>
        <v>V5' = 0.930</v>
      </c>
      <c r="CY67" s="52" t="str">
        <f>"V5 ="&amp;TEXT(BK73," 0.##0")</f>
        <v>V5 = 0.930</v>
      </c>
      <c r="CZ67" s="52" t="str">
        <f>"V5' ="&amp;TEXT(BI74," 0.##0")</f>
        <v>V5' = 0.971</v>
      </c>
      <c r="DA67" s="52" t="str">
        <f>"V5 ="&amp;TEXT(BI73," 0.##0")</f>
        <v>V5 = 0.971</v>
      </c>
      <c r="DB67" s="7"/>
      <c r="DC67" s="7"/>
      <c r="DD67" s="52" t="str">
        <f>"V3 ="&amp;TEXT(BL69," 0.##0")</f>
        <v>V3 = 0.940</v>
      </c>
      <c r="DE67" s="52" t="str">
        <f>"V3' ="&amp;TEXT(BL70," 0.##0")</f>
        <v>V3' = 0.940</v>
      </c>
      <c r="DF67" s="7"/>
      <c r="DG67" s="7"/>
      <c r="DH67" s="7"/>
      <c r="DI67" s="7"/>
      <c r="DJ67" s="7"/>
      <c r="DK67" s="7"/>
      <c r="DL67" s="10" t="s">
        <v>564</v>
      </c>
      <c r="DM67" s="28"/>
      <c r="DN67" s="21"/>
      <c r="DO67" s="21"/>
    </row>
    <row r="68" spans="2:119" x14ac:dyDescent="0.35">
      <c r="C68" s="4" t="s">
        <v>609</v>
      </c>
      <c r="D68" s="8" t="s">
        <v>618</v>
      </c>
      <c r="E68" s="7" t="s">
        <v>617</v>
      </c>
      <c r="F68" s="7" t="s">
        <v>487</v>
      </c>
      <c r="G68" s="7" t="s">
        <v>620</v>
      </c>
      <c r="H68" s="7" t="s">
        <v>621</v>
      </c>
      <c r="I68" s="7" t="s">
        <v>623</v>
      </c>
      <c r="J68" s="7" t="s">
        <v>350</v>
      </c>
      <c r="N68" s="4" t="s">
        <v>609</v>
      </c>
      <c r="O68" s="8" t="s">
        <v>618</v>
      </c>
      <c r="P68" s="35">
        <v>2.3250000000000002</v>
      </c>
      <c r="Q68" s="35">
        <v>1.6040000000000001</v>
      </c>
      <c r="R68" s="35">
        <v>2.0489999999999999</v>
      </c>
      <c r="S68" s="35">
        <v>1.851</v>
      </c>
      <c r="T68" s="35">
        <v>1.87</v>
      </c>
      <c r="U68" s="35">
        <v>1.871</v>
      </c>
      <c r="W68" s="4" t="s">
        <v>609</v>
      </c>
      <c r="X68" s="8" t="s">
        <v>618</v>
      </c>
      <c r="Y68" s="12">
        <f t="shared" si="37"/>
        <v>0.24394540937001108</v>
      </c>
      <c r="Z68" s="12">
        <f t="shared" si="37"/>
        <v>1.7123005853071316</v>
      </c>
      <c r="AA68" s="12">
        <f t="shared" si="37"/>
        <v>0.51434302882521077</v>
      </c>
      <c r="AB68" s="12">
        <f t="shared" si="37"/>
        <v>0.87833278608357646</v>
      </c>
      <c r="AC68" s="12">
        <f t="shared" si="37"/>
        <v>0.8343677045175879</v>
      </c>
      <c r="AD68" s="12">
        <f t="shared" si="37"/>
        <v>0.83211570128598289</v>
      </c>
      <c r="AE68" s="12"/>
      <c r="AF68" s="68">
        <f t="shared" si="39"/>
        <v>5.0154052153895003</v>
      </c>
      <c r="AG68" s="43">
        <f t="shared" si="38"/>
        <v>5.0216932212690519</v>
      </c>
      <c r="AH68" s="43">
        <v>5</v>
      </c>
      <c r="AK68" s="4" t="s">
        <v>564</v>
      </c>
      <c r="AL68" s="10" t="s">
        <v>27</v>
      </c>
      <c r="AM68" s="7" t="s">
        <v>434</v>
      </c>
      <c r="AN68" s="7" t="s">
        <v>573</v>
      </c>
      <c r="AO68" s="7" t="s">
        <v>575</v>
      </c>
      <c r="AP68" s="7" t="s">
        <v>577</v>
      </c>
      <c r="AQ68" s="7" t="s">
        <v>240</v>
      </c>
      <c r="AR68" s="7" t="s">
        <v>579</v>
      </c>
      <c r="AV68" s="4" t="s">
        <v>564</v>
      </c>
      <c r="AW68" s="10" t="s">
        <v>27</v>
      </c>
      <c r="AX68" s="35">
        <v>2.3109999999999999</v>
      </c>
      <c r="AY68" s="35">
        <v>1.601</v>
      </c>
      <c r="AZ68" s="35">
        <v>2.0259999999999998</v>
      </c>
      <c r="BA68" s="35">
        <v>1.8460000000000001</v>
      </c>
      <c r="BB68" s="35">
        <v>1.873</v>
      </c>
      <c r="BC68" s="35">
        <v>1.885</v>
      </c>
      <c r="BD68" s="35"/>
      <c r="BE68" s="35"/>
      <c r="BF68" s="35"/>
      <c r="BG68" s="4" t="s">
        <v>564</v>
      </c>
      <c r="BH68" s="10" t="s">
        <v>27</v>
      </c>
      <c r="BI68" s="12">
        <f t="shared" si="48"/>
        <v>0.25335262828863664</v>
      </c>
      <c r="BJ68" s="12">
        <f t="shared" si="49"/>
        <v>1.7262405405290759</v>
      </c>
      <c r="BK68" s="12">
        <f t="shared" si="50"/>
        <v>0.54733036402257118</v>
      </c>
      <c r="BL68" s="12">
        <f t="shared" si="51"/>
        <v>0.89028270892717087</v>
      </c>
      <c r="BM68" s="12">
        <f t="shared" si="52"/>
        <v>0.82762991325007063</v>
      </c>
      <c r="BN68" s="12">
        <f t="shared" si="53"/>
        <v>0.80121847073227159</v>
      </c>
      <c r="BO68" s="12"/>
      <c r="BP68" s="68">
        <f t="shared" si="54"/>
        <v>5.0460546257497967</v>
      </c>
      <c r="BQ68" s="43">
        <f t="shared" ref="BQ68" si="58">(BP68*1.538)-2.692</f>
        <v>5.0688320144031875</v>
      </c>
      <c r="BR68" s="43">
        <v>5</v>
      </c>
      <c r="BS68" s="43"/>
      <c r="BT68" s="43"/>
      <c r="BU68" s="4" t="s">
        <v>564</v>
      </c>
      <c r="BV68" s="108" t="s">
        <v>27</v>
      </c>
      <c r="BW68" s="106" t="str">
        <f>"O2'="&amp;TEXT(BI68," 0.##0")</f>
        <v>O2'= 0.253</v>
      </c>
      <c r="BX68" s="106" t="str">
        <f>"O10'="&amp;TEXT(BJ68," 0.##0")</f>
        <v>O10'= 1.726</v>
      </c>
      <c r="BY68" s="106" t="str">
        <f>"O1'="&amp;TEXT(BK68," 0.##0")</f>
        <v>O1'= 0.547</v>
      </c>
      <c r="BZ68" s="106" t="str">
        <f>"O11'="&amp;TEXT(BL68," 0.##0")</f>
        <v>O11'= 0.890</v>
      </c>
      <c r="CA68" s="106" t="str">
        <f>"O6'="&amp;TEXT(BM68," 0.##0")</f>
        <v>O6'= 0.828</v>
      </c>
      <c r="CB68" s="106" t="str">
        <f>"O8'="&amp;TEXT(BN68," 0.##0")</f>
        <v>O8'= 0.801</v>
      </c>
      <c r="CC68" s="43"/>
      <c r="CD68" s="43"/>
      <c r="CG68" s="21"/>
      <c r="CH68" s="21"/>
      <c r="CI68" s="10" t="s">
        <v>564</v>
      </c>
      <c r="CJ68" s="7"/>
      <c r="CK68" s="7"/>
      <c r="CL68" s="52" t="str">
        <f>"V2 ="&amp;TEXT(BI67," 0.##0")</f>
        <v>V2 = 0.253</v>
      </c>
      <c r="CM68" s="52" t="str">
        <f>"V2' ="&amp;TEXT(BI68," 0.##0")</f>
        <v>V2' = 0.253</v>
      </c>
      <c r="CN68" s="7"/>
      <c r="CO68" s="7"/>
      <c r="CP68" s="52" t="str">
        <f>"V5 ="&amp;TEXT(BL73," 0.##0")</f>
        <v>V5 = 0.592</v>
      </c>
      <c r="CQ68" s="52" t="str">
        <f>"V5' ="&amp;TEXT(BL74," 0.##0")</f>
        <v>V5' = 0.592</v>
      </c>
      <c r="CR68" s="52" t="str">
        <f>"V5 ="&amp;TEXT(BJ73," 0.##0")</f>
        <v>V5 = 0.579</v>
      </c>
      <c r="CS68" s="52" t="str">
        <f>"V5' ="&amp;TEXT(BJ74," 0.##0")</f>
        <v>V5' = 0.579</v>
      </c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10" t="s">
        <v>564</v>
      </c>
      <c r="DM68" s="28"/>
      <c r="DN68" s="21"/>
      <c r="DO68" s="21"/>
    </row>
    <row r="69" spans="2:119" x14ac:dyDescent="0.35">
      <c r="C69" s="4" t="s">
        <v>609</v>
      </c>
      <c r="D69" s="10" t="s">
        <v>27</v>
      </c>
      <c r="E69" s="7" t="s">
        <v>619</v>
      </c>
      <c r="F69" s="7" t="s">
        <v>488</v>
      </c>
      <c r="G69" s="7" t="s">
        <v>844</v>
      </c>
      <c r="H69" s="7" t="s">
        <v>622</v>
      </c>
      <c r="I69" s="7" t="s">
        <v>624</v>
      </c>
      <c r="J69" s="7" t="s">
        <v>351</v>
      </c>
      <c r="N69" s="4" t="s">
        <v>609</v>
      </c>
      <c r="O69" s="10" t="s">
        <v>27</v>
      </c>
      <c r="P69" s="35">
        <v>2.3250000000000002</v>
      </c>
      <c r="Q69" s="35">
        <v>1.6040000000000001</v>
      </c>
      <c r="R69" s="35">
        <v>2.0489999999999999</v>
      </c>
      <c r="S69" s="35">
        <v>1.851</v>
      </c>
      <c r="T69" s="35">
        <v>1.87</v>
      </c>
      <c r="U69" s="35">
        <v>1.871</v>
      </c>
      <c r="W69" s="4" t="s">
        <v>609</v>
      </c>
      <c r="X69" s="10" t="s">
        <v>27</v>
      </c>
      <c r="Y69" s="12">
        <f t="shared" si="37"/>
        <v>0.24394540937001108</v>
      </c>
      <c r="Z69" s="12">
        <f t="shared" si="37"/>
        <v>1.7123005853071316</v>
      </c>
      <c r="AA69" s="12">
        <f t="shared" si="37"/>
        <v>0.51434302882521077</v>
      </c>
      <c r="AB69" s="12">
        <f t="shared" si="37"/>
        <v>0.87833278608357646</v>
      </c>
      <c r="AC69" s="12">
        <f t="shared" si="37"/>
        <v>0.8343677045175879</v>
      </c>
      <c r="AD69" s="12">
        <f t="shared" si="37"/>
        <v>0.83211570128598289</v>
      </c>
      <c r="AE69" s="12"/>
      <c r="AF69" s="68">
        <f t="shared" si="39"/>
        <v>5.0154052153895003</v>
      </c>
      <c r="AG69" s="43">
        <f t="shared" si="38"/>
        <v>5.0216932212690519</v>
      </c>
      <c r="AH69" s="43">
        <v>5</v>
      </c>
      <c r="AK69" s="4" t="s">
        <v>564</v>
      </c>
      <c r="AL69" s="8" t="s">
        <v>34</v>
      </c>
      <c r="AM69" s="4" t="s">
        <v>580</v>
      </c>
      <c r="AN69" s="4" t="s">
        <v>582</v>
      </c>
      <c r="AO69" s="4" t="s">
        <v>584</v>
      </c>
      <c r="AP69" s="4" t="s">
        <v>586</v>
      </c>
      <c r="AQ69" s="4" t="s">
        <v>588</v>
      </c>
      <c r="AR69" s="4" t="s">
        <v>590</v>
      </c>
      <c r="AV69" s="4" t="s">
        <v>564</v>
      </c>
      <c r="AW69" s="8" t="s">
        <v>34</v>
      </c>
      <c r="AX69" s="34">
        <v>2.3010000000000002</v>
      </c>
      <c r="AY69" s="34">
        <v>1.603</v>
      </c>
      <c r="AZ69" s="34">
        <v>2.0640000000000001</v>
      </c>
      <c r="BA69" s="34">
        <v>1.8260000000000001</v>
      </c>
      <c r="BB69" s="34">
        <v>1.8759999999999999</v>
      </c>
      <c r="BC69" s="34">
        <v>1.8879999999999999</v>
      </c>
      <c r="BD69" s="34"/>
      <c r="BE69" s="34"/>
      <c r="BF69" s="34"/>
      <c r="BG69" s="4" t="s">
        <v>564</v>
      </c>
      <c r="BH69" s="8" t="s">
        <v>34</v>
      </c>
      <c r="BI69" s="12">
        <f t="shared" si="48"/>
        <v>0.26029336791007485</v>
      </c>
      <c r="BJ69" s="12">
        <f t="shared" si="49"/>
        <v>1.7169346842018312</v>
      </c>
      <c r="BK69" s="12">
        <f t="shared" si="50"/>
        <v>0.49390830056804175</v>
      </c>
      <c r="BL69" s="12">
        <f t="shared" si="51"/>
        <v>0.939730485707166</v>
      </c>
      <c r="BM69" s="12">
        <f t="shared" si="52"/>
        <v>0.82094653184395971</v>
      </c>
      <c r="BN69" s="12">
        <f t="shared" si="53"/>
        <v>0.79474837033619428</v>
      </c>
      <c r="BO69" s="12"/>
      <c r="BP69" s="68">
        <f t="shared" si="54"/>
        <v>5.0265617405672671</v>
      </c>
      <c r="BQ69" s="43">
        <f t="shared" ref="BQ69" si="59">(BP69*1.538)-2.692</f>
        <v>5.038851956992457</v>
      </c>
      <c r="BR69" s="43">
        <v>5</v>
      </c>
      <c r="BS69" s="43"/>
      <c r="BT69" s="43"/>
      <c r="BU69" s="4" t="s">
        <v>564</v>
      </c>
      <c r="BV69" s="108" t="s">
        <v>34</v>
      </c>
      <c r="BW69" s="106" t="str">
        <f>"O2="&amp;TEXT(BI69," 0.##0")</f>
        <v>O2= 0.260</v>
      </c>
      <c r="BX69" s="106" t="str">
        <f>"O12="&amp;TEXT(BJ69," 0.##0")</f>
        <v>O12= 1.717</v>
      </c>
      <c r="BY69" s="106" t="str">
        <f>"O3="&amp;TEXT(BK69," 0.##0")</f>
        <v>O3= 0.494</v>
      </c>
      <c r="BZ69" s="106" t="str">
        <f>"O11="&amp;TEXT(BL69," 0.##0")</f>
        <v>O11= 0.940</v>
      </c>
      <c r="CA69" s="106" t="str">
        <f>"O7="&amp;TEXT(BM69," 0.##0")</f>
        <v>O7= 0.821</v>
      </c>
      <c r="CB69" s="106" t="str">
        <f>"O9="&amp;TEXT(BN69," 0.##0")</f>
        <v>O9= 0.795</v>
      </c>
      <c r="CC69" s="43"/>
      <c r="CD69" s="43"/>
      <c r="CG69" s="21"/>
      <c r="CH69" s="21"/>
      <c r="CI69" s="10" t="s">
        <v>564</v>
      </c>
      <c r="CJ69" s="7"/>
      <c r="CK69" s="7"/>
      <c r="CL69" s="52" t="str">
        <f>"V3 ="&amp;TEXT(BI69," 0.##0")</f>
        <v>V3 = 0.260</v>
      </c>
      <c r="CM69" s="52" t="str">
        <f>"V3' ="&amp;TEXT(BI70," 0.##0")</f>
        <v>V3' = 0.260</v>
      </c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10" t="s">
        <v>564</v>
      </c>
      <c r="DM69" s="28"/>
      <c r="DN69" s="21"/>
      <c r="DO69" s="21"/>
    </row>
    <row r="70" spans="2:119" x14ac:dyDescent="0.35">
      <c r="C70" s="4" t="s">
        <v>422</v>
      </c>
      <c r="D70" s="10" t="s">
        <v>20</v>
      </c>
      <c r="E70" s="7" t="s">
        <v>433</v>
      </c>
      <c r="F70" s="7" t="s">
        <v>435</v>
      </c>
      <c r="G70" s="7" t="s">
        <v>437</v>
      </c>
      <c r="H70" s="7" t="s">
        <v>439</v>
      </c>
      <c r="I70" s="7" t="s">
        <v>441</v>
      </c>
      <c r="J70" s="7" t="s">
        <v>443</v>
      </c>
      <c r="N70" s="4" t="s">
        <v>422</v>
      </c>
      <c r="O70" s="10" t="s">
        <v>20</v>
      </c>
      <c r="P70" s="35">
        <v>2.3109999999999999</v>
      </c>
      <c r="Q70" s="35">
        <v>1.5980000000000001</v>
      </c>
      <c r="R70" s="35">
        <v>2.0699999999999998</v>
      </c>
      <c r="S70" s="35">
        <v>1.827</v>
      </c>
      <c r="T70" s="35">
        <v>1.8779999999999999</v>
      </c>
      <c r="U70" s="35">
        <v>1.881</v>
      </c>
      <c r="W70" s="4" t="s">
        <v>422</v>
      </c>
      <c r="X70" s="10" t="s">
        <v>20</v>
      </c>
      <c r="Y70" s="12">
        <f t="shared" si="37"/>
        <v>0.25335262828863664</v>
      </c>
      <c r="Z70" s="12">
        <f t="shared" si="37"/>
        <v>1.740293981872123</v>
      </c>
      <c r="AA70" s="12">
        <f t="shared" si="37"/>
        <v>0.48596356762719217</v>
      </c>
      <c r="AB70" s="12">
        <f t="shared" si="37"/>
        <v>0.93719410267221404</v>
      </c>
      <c r="AC70" s="12">
        <f t="shared" si="37"/>
        <v>0.81652095481785858</v>
      </c>
      <c r="AD70" s="12">
        <f t="shared" si="37"/>
        <v>0.8099272818732689</v>
      </c>
      <c r="AE70" s="12"/>
      <c r="AF70" s="68">
        <f t="shared" si="39"/>
        <v>5.0432525171512932</v>
      </c>
      <c r="AG70" s="43">
        <f t="shared" si="38"/>
        <v>5.0645223713786889</v>
      </c>
      <c r="AH70" s="43">
        <v>5</v>
      </c>
      <c r="AK70" s="4" t="s">
        <v>564</v>
      </c>
      <c r="AL70" s="8" t="s">
        <v>33</v>
      </c>
      <c r="AM70" s="4" t="s">
        <v>581</v>
      </c>
      <c r="AN70" s="4" t="s">
        <v>583</v>
      </c>
      <c r="AO70" s="4" t="s">
        <v>585</v>
      </c>
      <c r="AP70" s="4" t="s">
        <v>587</v>
      </c>
      <c r="AQ70" s="4" t="s">
        <v>589</v>
      </c>
      <c r="AR70" s="4" t="s">
        <v>591</v>
      </c>
      <c r="AV70" s="4" t="s">
        <v>564</v>
      </c>
      <c r="AW70" s="8" t="s">
        <v>33</v>
      </c>
      <c r="AX70" s="34">
        <v>2.3010000000000002</v>
      </c>
      <c r="AY70" s="34">
        <v>1.603</v>
      </c>
      <c r="AZ70" s="34">
        <v>2.0640000000000001</v>
      </c>
      <c r="BA70" s="34">
        <v>1.8260000000000001</v>
      </c>
      <c r="BB70" s="34">
        <v>1.8759999999999999</v>
      </c>
      <c r="BC70" s="34">
        <v>1.8879999999999999</v>
      </c>
      <c r="BD70" s="34"/>
      <c r="BE70" s="34"/>
      <c r="BF70" s="34"/>
      <c r="BG70" s="4" t="s">
        <v>564</v>
      </c>
      <c r="BH70" s="8" t="s">
        <v>33</v>
      </c>
      <c r="BI70" s="12">
        <f t="shared" si="48"/>
        <v>0.26029336791007485</v>
      </c>
      <c r="BJ70" s="12">
        <f t="shared" si="49"/>
        <v>1.7169346842018312</v>
      </c>
      <c r="BK70" s="12">
        <f t="shared" si="50"/>
        <v>0.49390830056804175</v>
      </c>
      <c r="BL70" s="12">
        <f t="shared" si="51"/>
        <v>0.939730485707166</v>
      </c>
      <c r="BM70" s="12">
        <f t="shared" si="52"/>
        <v>0.82094653184395971</v>
      </c>
      <c r="BN70" s="12">
        <f t="shared" si="53"/>
        <v>0.79474837033619428</v>
      </c>
      <c r="BO70" s="12"/>
      <c r="BP70" s="68">
        <f t="shared" si="54"/>
        <v>5.0265617405672671</v>
      </c>
      <c r="BQ70" s="43">
        <f t="shared" ref="BQ70" si="60">(BP70*1.538)-2.692</f>
        <v>5.038851956992457</v>
      </c>
      <c r="BR70" s="43">
        <v>5</v>
      </c>
      <c r="BS70" s="43"/>
      <c r="BT70" s="43"/>
      <c r="BU70" s="4" t="s">
        <v>564</v>
      </c>
      <c r="BV70" s="108" t="s">
        <v>33</v>
      </c>
      <c r="BW70" s="106" t="str">
        <f>"O2'="&amp;TEXT(BI70," 0.##0")</f>
        <v>O2'= 0.260</v>
      </c>
      <c r="BX70" s="106" t="str">
        <f>"O12'="&amp;TEXT(BJ70," 0.##0")</f>
        <v>O12'= 1.717</v>
      </c>
      <c r="BY70" s="106" t="str">
        <f>"O3'="&amp;TEXT(BK70," 0.##0")</f>
        <v>O3'= 0.494</v>
      </c>
      <c r="BZ70" s="106" t="str">
        <f>"O11'="&amp;TEXT(BL70," 0.##0")</f>
        <v>O11'= 0.940</v>
      </c>
      <c r="CA70" s="106" t="str">
        <f>"O7'="&amp;TEXT(BM70," 0.##0")</f>
        <v>O7'= 0.821</v>
      </c>
      <c r="CB70" s="106" t="str">
        <f>"O9'="&amp;TEXT(BN70," 0.##0")</f>
        <v>O9'= 0.795</v>
      </c>
      <c r="CC70" s="43"/>
      <c r="CD70" s="43"/>
      <c r="CG70" s="21"/>
      <c r="CH70" s="21"/>
      <c r="CI70" s="10" t="s">
        <v>564</v>
      </c>
      <c r="CJ70" s="7"/>
      <c r="CK70" s="7"/>
      <c r="CL70" s="52" t="str">
        <f>"V4 ="&amp;TEXT(BN71," 0.##0")</f>
        <v>V4 = 0.311</v>
      </c>
      <c r="CM70" s="52" t="str">
        <f>"V4' ="&amp;TEXT(BN72," 0.##0")</f>
        <v>V4' = 0.311</v>
      </c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10" t="s">
        <v>564</v>
      </c>
      <c r="DM70" s="28"/>
      <c r="DN70" s="21"/>
      <c r="DO70" s="21"/>
    </row>
    <row r="71" spans="2:119" x14ac:dyDescent="0.35">
      <c r="C71" s="4" t="s">
        <v>422</v>
      </c>
      <c r="D71" s="10" t="s">
        <v>27</v>
      </c>
      <c r="E71" s="7" t="s">
        <v>434</v>
      </c>
      <c r="F71" s="7" t="s">
        <v>436</v>
      </c>
      <c r="G71" s="7" t="s">
        <v>438</v>
      </c>
      <c r="H71" s="7" t="s">
        <v>440</v>
      </c>
      <c r="I71" s="7" t="s">
        <v>442</v>
      </c>
      <c r="J71" s="7" t="s">
        <v>444</v>
      </c>
      <c r="N71" s="4" t="s">
        <v>422</v>
      </c>
      <c r="O71" s="10" t="s">
        <v>27</v>
      </c>
      <c r="P71" s="35">
        <v>2.3109999999999999</v>
      </c>
      <c r="Q71" s="35">
        <v>1.5980000000000001</v>
      </c>
      <c r="R71" s="35">
        <v>2.0699999999999998</v>
      </c>
      <c r="S71" s="35">
        <v>1.827</v>
      </c>
      <c r="T71" s="35">
        <v>1.8779999999999999</v>
      </c>
      <c r="U71" s="35">
        <v>1.881</v>
      </c>
      <c r="W71" s="4" t="s">
        <v>422</v>
      </c>
      <c r="X71" s="10" t="s">
        <v>27</v>
      </c>
      <c r="Y71" s="12">
        <f t="shared" si="37"/>
        <v>0.25335262828863664</v>
      </c>
      <c r="Z71" s="12">
        <f t="shared" si="37"/>
        <v>1.740293981872123</v>
      </c>
      <c r="AA71" s="12">
        <f t="shared" si="37"/>
        <v>0.48596356762719217</v>
      </c>
      <c r="AB71" s="12">
        <f t="shared" si="37"/>
        <v>0.93719410267221404</v>
      </c>
      <c r="AC71" s="12">
        <f t="shared" si="37"/>
        <v>0.81652095481785858</v>
      </c>
      <c r="AD71" s="12">
        <f t="shared" si="37"/>
        <v>0.8099272818732689</v>
      </c>
      <c r="AE71" s="12"/>
      <c r="AF71" s="68">
        <f t="shared" si="39"/>
        <v>5.0432525171512932</v>
      </c>
      <c r="AG71" s="43">
        <f t="shared" si="38"/>
        <v>5.0645223713786889</v>
      </c>
      <c r="AH71" s="43">
        <v>5</v>
      </c>
      <c r="AK71" s="4" t="s">
        <v>564</v>
      </c>
      <c r="AL71" s="8" t="s">
        <v>47</v>
      </c>
      <c r="AM71" s="4" t="s">
        <v>133</v>
      </c>
      <c r="AN71" s="4" t="s">
        <v>592</v>
      </c>
      <c r="AO71" s="4" t="s">
        <v>594</v>
      </c>
      <c r="AP71" s="4" t="s">
        <v>596</v>
      </c>
      <c r="AQ71" s="4" t="s">
        <v>598</v>
      </c>
      <c r="AR71" s="4" t="s">
        <v>600</v>
      </c>
      <c r="AV71" s="4" t="s">
        <v>564</v>
      </c>
      <c r="AW71" s="8" t="s">
        <v>47</v>
      </c>
      <c r="AX71" s="34">
        <v>1.9990000000000001</v>
      </c>
      <c r="AY71" s="34">
        <v>1.8180000000000001</v>
      </c>
      <c r="AZ71" s="34">
        <v>1.994</v>
      </c>
      <c r="BA71" s="34">
        <v>1.8260000000000001</v>
      </c>
      <c r="BB71" s="34">
        <v>1.6140000000000001</v>
      </c>
      <c r="BC71" s="34">
        <v>2.2349999999999999</v>
      </c>
      <c r="BD71" s="34"/>
      <c r="BE71" s="34"/>
      <c r="BF71" s="34"/>
      <c r="BG71" s="4" t="s">
        <v>564</v>
      </c>
      <c r="BH71" s="8" t="s">
        <v>47</v>
      </c>
      <c r="BI71" s="12">
        <f t="shared" si="48"/>
        <v>0.5887640736021541</v>
      </c>
      <c r="BJ71" s="12">
        <f t="shared" si="49"/>
        <v>0.96027023384793775</v>
      </c>
      <c r="BK71" s="12">
        <f t="shared" si="50"/>
        <v>0.59677434643279503</v>
      </c>
      <c r="BL71" s="12">
        <f t="shared" si="51"/>
        <v>0.939730485707166</v>
      </c>
      <c r="BM71" s="12">
        <f t="shared" si="52"/>
        <v>1.666641978590885</v>
      </c>
      <c r="BN71" s="12">
        <f t="shared" si="53"/>
        <v>0.31112280680261012</v>
      </c>
      <c r="BO71" s="12"/>
      <c r="BP71" s="68">
        <f t="shared" si="54"/>
        <v>5.0633039249835479</v>
      </c>
      <c r="BQ71" s="43">
        <f t="shared" ref="BQ71" si="61">(BP71*1.538)-2.692</f>
        <v>5.0953614366246969</v>
      </c>
      <c r="BR71" s="43">
        <v>5</v>
      </c>
      <c r="BS71" s="43"/>
      <c r="BT71" s="43"/>
      <c r="BU71" s="4" t="s">
        <v>564</v>
      </c>
      <c r="BV71" s="108" t="s">
        <v>47</v>
      </c>
      <c r="BW71" s="106" t="str">
        <f>"O5="&amp;TEXT(BI71," 0.##0")</f>
        <v>O5= 0.589</v>
      </c>
      <c r="BX71" s="106" t="str">
        <f>"O6="&amp;TEXT(BJ71," 0.##0")</f>
        <v>O6= 0.960</v>
      </c>
      <c r="BY71" s="106" t="str">
        <f>"O4="&amp;TEXT(BK71," 0.##0")</f>
        <v>O4= 0.597</v>
      </c>
      <c r="BZ71" s="106" t="str">
        <f>"O7="&amp;TEXT(BL71," 0.##0")</f>
        <v>O7= 0.940</v>
      </c>
      <c r="CA71" s="106" t="str">
        <f>"O13="&amp;TEXT(BM71," 0.##0")</f>
        <v>O13= 1.667</v>
      </c>
      <c r="CB71" s="106" t="str">
        <f>"O2="&amp;TEXT(BN71," 0.##0")</f>
        <v>O2= 0.311</v>
      </c>
      <c r="CC71" s="43"/>
      <c r="CD71" s="43"/>
      <c r="CG71" s="21"/>
      <c r="CH71" s="21"/>
      <c r="CI71" s="47" t="s">
        <v>564</v>
      </c>
      <c r="CJ71" s="16"/>
      <c r="CK71" s="16"/>
      <c r="CL71" s="53" t="str">
        <f>"V5' ="&amp;TEXT(BN74," 0.##0")</f>
        <v>V5' = 0.311</v>
      </c>
      <c r="CM71" s="53" t="str">
        <f>"V5 ="&amp;TEXT(BN73," 0.##0")</f>
        <v>V5 = 0.311</v>
      </c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47" t="s">
        <v>564</v>
      </c>
      <c r="DM71" s="28"/>
      <c r="DN71" s="21"/>
      <c r="DO71" s="21"/>
    </row>
    <row r="72" spans="2:119" x14ac:dyDescent="0.35">
      <c r="C72" s="4" t="s">
        <v>218</v>
      </c>
      <c r="D72" s="10" t="s">
        <v>20</v>
      </c>
      <c r="E72" s="7" t="s">
        <v>789</v>
      </c>
      <c r="F72" s="7" t="s">
        <v>234</v>
      </c>
      <c r="G72" s="7" t="s">
        <v>235</v>
      </c>
      <c r="H72" s="7" t="s">
        <v>237</v>
      </c>
      <c r="I72" s="7" t="s">
        <v>239</v>
      </c>
      <c r="J72" s="7" t="s">
        <v>241</v>
      </c>
      <c r="N72" s="4" t="s">
        <v>218</v>
      </c>
      <c r="O72" s="10" t="s">
        <v>20</v>
      </c>
      <c r="P72" s="35">
        <v>2.3340000000000001</v>
      </c>
      <c r="Q72" s="35">
        <v>1.611</v>
      </c>
      <c r="R72" s="35">
        <v>2.0539999999999998</v>
      </c>
      <c r="S72" s="35">
        <v>1.8320000000000001</v>
      </c>
      <c r="T72" s="35">
        <v>1.873</v>
      </c>
      <c r="U72" s="35">
        <v>1.8939999999999999</v>
      </c>
      <c r="W72" s="4" t="s">
        <v>218</v>
      </c>
      <c r="X72" s="10" t="s">
        <v>20</v>
      </c>
      <c r="Y72" s="12">
        <f t="shared" si="37"/>
        <v>0.23808318843686754</v>
      </c>
      <c r="Z72" s="12">
        <f t="shared" si="37"/>
        <v>1.6802102239982197</v>
      </c>
      <c r="AA72" s="12">
        <f t="shared" si="37"/>
        <v>0.50743919990887854</v>
      </c>
      <c r="AB72" s="12">
        <f t="shared" si="37"/>
        <v>0.92461450620908492</v>
      </c>
      <c r="AC72" s="12">
        <f t="shared" si="37"/>
        <v>0.82762991325007063</v>
      </c>
      <c r="AD72" s="12">
        <f t="shared" si="37"/>
        <v>0.78196449213403618</v>
      </c>
      <c r="AE72" s="12"/>
      <c r="AF72" s="68">
        <f t="shared" si="39"/>
        <v>4.9599415239371574</v>
      </c>
      <c r="AG72" s="43">
        <f t="shared" si="38"/>
        <v>4.936390063815348</v>
      </c>
      <c r="AH72" s="43">
        <v>4.936390063815348</v>
      </c>
      <c r="AK72" s="4" t="s">
        <v>564</v>
      </c>
      <c r="AL72" s="8" t="s">
        <v>48</v>
      </c>
      <c r="AM72" s="4" t="s">
        <v>134</v>
      </c>
      <c r="AN72" s="4" t="s">
        <v>593</v>
      </c>
      <c r="AO72" s="4" t="s">
        <v>595</v>
      </c>
      <c r="AP72" s="4" t="s">
        <v>597</v>
      </c>
      <c r="AQ72" s="4" t="s">
        <v>599</v>
      </c>
      <c r="AR72" s="4" t="s">
        <v>601</v>
      </c>
      <c r="AV72" s="4" t="s">
        <v>564</v>
      </c>
      <c r="AW72" s="8" t="s">
        <v>48</v>
      </c>
      <c r="AX72" s="34">
        <v>1.9990000000000001</v>
      </c>
      <c r="AY72" s="34">
        <v>1.8180000000000001</v>
      </c>
      <c r="AZ72" s="34">
        <v>1.994</v>
      </c>
      <c r="BA72" s="34">
        <v>1.8260000000000001</v>
      </c>
      <c r="BB72" s="34">
        <v>1.6140000000000001</v>
      </c>
      <c r="BC72" s="34">
        <v>2.2349999999999999</v>
      </c>
      <c r="BD72" s="34"/>
      <c r="BE72" s="34"/>
      <c r="BF72" s="34"/>
      <c r="BG72" s="4" t="s">
        <v>564</v>
      </c>
      <c r="BH72" s="8" t="s">
        <v>48</v>
      </c>
      <c r="BI72" s="12">
        <f t="shared" si="48"/>
        <v>0.5887640736021541</v>
      </c>
      <c r="BJ72" s="12">
        <f t="shared" si="49"/>
        <v>0.96027023384793775</v>
      </c>
      <c r="BK72" s="12">
        <f t="shared" si="50"/>
        <v>0.59677434643279503</v>
      </c>
      <c r="BL72" s="12">
        <f t="shared" si="51"/>
        <v>0.939730485707166</v>
      </c>
      <c r="BM72" s="12">
        <f t="shared" si="52"/>
        <v>1.666641978590885</v>
      </c>
      <c r="BN72" s="12">
        <f t="shared" si="53"/>
        <v>0.31112280680261012</v>
      </c>
      <c r="BO72" s="12"/>
      <c r="BP72" s="68">
        <f t="shared" si="54"/>
        <v>5.0633039249835479</v>
      </c>
      <c r="BQ72" s="43">
        <f t="shared" ref="BQ72" si="62">(BP72*1.538)-2.692</f>
        <v>5.0953614366246969</v>
      </c>
      <c r="BR72" s="43">
        <v>5</v>
      </c>
      <c r="BS72" s="43"/>
      <c r="BT72" s="43"/>
      <c r="BU72" s="4" t="s">
        <v>564</v>
      </c>
      <c r="BV72" s="108" t="s">
        <v>48</v>
      </c>
      <c r="BW72" s="106" t="str">
        <f>"O5'="&amp;TEXT(BI72," 0.##0")</f>
        <v>O5'= 0.589</v>
      </c>
      <c r="BX72" s="106" t="str">
        <f>"O6'="&amp;TEXT(BJ72," 0.##0")</f>
        <v>O6'= 0.960</v>
      </c>
      <c r="BY72" s="106" t="str">
        <f>"O4'="&amp;TEXT(BK72," 0.##0")</f>
        <v>O4'= 0.597</v>
      </c>
      <c r="BZ72" s="106" t="str">
        <f>"O7'="&amp;TEXT(BL72," 0.##0")</f>
        <v>O7'= 0.940</v>
      </c>
      <c r="CA72" s="106" t="str">
        <f>"O13'="&amp;TEXT(BM72," 0.##0")</f>
        <v>O13'= 1.667</v>
      </c>
      <c r="CB72" s="106" t="str">
        <f>"O2'="&amp;TEXT(BN72," 0.##0")</f>
        <v>O2'= 0.311</v>
      </c>
      <c r="CC72" s="43"/>
      <c r="CD72" s="43"/>
      <c r="CG72" s="2" t="s">
        <v>935</v>
      </c>
      <c r="CH72" s="21"/>
      <c r="CI72" s="20"/>
      <c r="CJ72" s="19">
        <f>2-(SUM(BI65+BK67))</f>
        <v>9.915762681879281E-2</v>
      </c>
      <c r="CK72" s="19">
        <f>2-SUM(BI66,BK68)</f>
        <v>9.915762681879281E-2</v>
      </c>
      <c r="CL72" s="19">
        <f>2-(SUM(BK65,BJ66,BI67,BI69,BN71,BN74))</f>
        <v>3.4346085371072199E-2</v>
      </c>
      <c r="CM72" s="19">
        <f>2-(SUM(BJ65,BK66,BI68,BI70,BN72,BN73))</f>
        <v>3.4346085371072199E-2</v>
      </c>
      <c r="CN72" s="19">
        <f>2-(SUM(BL66,BK69))</f>
        <v>0.14156065718886457</v>
      </c>
      <c r="CO72" s="19">
        <f>2-SUM(BK70,BL65)</f>
        <v>0.14156065718886457</v>
      </c>
      <c r="CP72" s="19">
        <f>2-SUM(BM65,BK71,BL73)</f>
        <v>0.10371972250745376</v>
      </c>
      <c r="CQ72" s="19">
        <f>2-SUM(BL74,BK72,BM66)</f>
        <v>0.10371972250745376</v>
      </c>
      <c r="CR72" s="19">
        <f>2-(SUM(BN66,BI71,BJ73))</f>
        <v>9.710651069995091E-2</v>
      </c>
      <c r="CS72" s="19">
        <f>2-SUM(BN65,BI72,BJ74)</f>
        <v>9.710651069995091E-2</v>
      </c>
      <c r="CT72" s="19">
        <f>2-SUM(BM67,BJ71)</f>
        <v>0.21209985290199151</v>
      </c>
      <c r="CU72" s="19">
        <f>2-SUM(BM68,BJ72)</f>
        <v>0.21209985290199151</v>
      </c>
      <c r="CV72" s="19">
        <f>2-SUM(BM69,BL71)</f>
        <v>0.23932298244887429</v>
      </c>
      <c r="CW72" s="19">
        <f>2-SUM(BL72,BM70)</f>
        <v>0.23932298244887429</v>
      </c>
      <c r="CX72" s="19">
        <f>2-SUM(BK74,BN67)</f>
        <v>0.26915557455565731</v>
      </c>
      <c r="CY72" s="19">
        <f>2-SUM(BN68,BK73)</f>
        <v>0.26915557455565731</v>
      </c>
      <c r="CZ72" s="19">
        <f>2-SUM(BN69,BI74)</f>
        <v>0.23454377809187843</v>
      </c>
      <c r="DA72" s="19">
        <f>2-SUM(BI73,BN70)</f>
        <v>0.23454377809187843</v>
      </c>
      <c r="DB72" s="19">
        <f>2-BJ67</f>
        <v>0.27375945947092406</v>
      </c>
      <c r="DC72" s="19">
        <f>2-BJ68</f>
        <v>0.27375945947092406</v>
      </c>
      <c r="DD72" s="19">
        <f>2-SUM(BL67,BL69)</f>
        <v>0.16998680536566324</v>
      </c>
      <c r="DE72" s="19">
        <f>2-SUM(BL68,BL70)</f>
        <v>0.16998680536566324</v>
      </c>
      <c r="DF72" s="19">
        <f>2-BJ69</f>
        <v>0.28306531579816885</v>
      </c>
      <c r="DG72" s="19">
        <f>2-BJ70</f>
        <v>0.28306531579816885</v>
      </c>
      <c r="DH72" s="19">
        <f>2-BM71</f>
        <v>0.33335802140911497</v>
      </c>
      <c r="DI72" s="19">
        <f>2-BM72</f>
        <v>0.33335802140911497</v>
      </c>
      <c r="DJ72" s="19">
        <f>2-BM73</f>
        <v>0.33335802140911497</v>
      </c>
      <c r="DK72" s="19">
        <f>2-BM74</f>
        <v>0.33335802140911497</v>
      </c>
      <c r="DL72" s="20"/>
      <c r="DM72" s="45">
        <f>SUM(CJ72:DK72)</f>
        <v>5.6490808280750437</v>
      </c>
      <c r="DN72" s="21"/>
      <c r="DO72" s="21"/>
    </row>
    <row r="73" spans="2:119" x14ac:dyDescent="0.35">
      <c r="C73" s="4" t="s">
        <v>218</v>
      </c>
      <c r="D73" s="10" t="s">
        <v>27</v>
      </c>
      <c r="E73" s="7" t="s">
        <v>232</v>
      </c>
      <c r="F73" s="7" t="s">
        <v>233</v>
      </c>
      <c r="G73" s="7" t="s">
        <v>849</v>
      </c>
      <c r="H73" s="7" t="s">
        <v>238</v>
      </c>
      <c r="I73" s="7" t="s">
        <v>240</v>
      </c>
      <c r="J73" s="7" t="s">
        <v>242</v>
      </c>
      <c r="N73" s="4" t="s">
        <v>218</v>
      </c>
      <c r="O73" s="10" t="s">
        <v>27</v>
      </c>
      <c r="P73" s="35">
        <v>2.3340000000000001</v>
      </c>
      <c r="Q73" s="35">
        <v>1.611</v>
      </c>
      <c r="R73" s="35">
        <v>2.0539999999999998</v>
      </c>
      <c r="S73" s="35">
        <v>1.8320000000000001</v>
      </c>
      <c r="T73" s="35">
        <v>1.873</v>
      </c>
      <c r="U73" s="35">
        <v>1.8939999999999999</v>
      </c>
      <c r="W73" s="4" t="s">
        <v>218</v>
      </c>
      <c r="X73" s="10" t="s">
        <v>27</v>
      </c>
      <c r="Y73" s="12">
        <f t="shared" si="37"/>
        <v>0.23808318843686754</v>
      </c>
      <c r="Z73" s="12">
        <f t="shared" si="37"/>
        <v>1.6802102239982197</v>
      </c>
      <c r="AA73" s="12">
        <f t="shared" si="37"/>
        <v>0.50743919990887854</v>
      </c>
      <c r="AB73" s="12">
        <f t="shared" si="37"/>
        <v>0.92461450620908492</v>
      </c>
      <c r="AC73" s="12">
        <f t="shared" si="37"/>
        <v>0.82762991325007063</v>
      </c>
      <c r="AD73" s="12">
        <f t="shared" si="37"/>
        <v>0.78196449213403618</v>
      </c>
      <c r="AE73" s="12"/>
      <c r="AF73" s="68">
        <f t="shared" si="39"/>
        <v>4.9599415239371574</v>
      </c>
      <c r="AG73" s="43">
        <f t="shared" si="38"/>
        <v>4.936390063815348</v>
      </c>
      <c r="AH73" s="43">
        <v>4.9400000000000004</v>
      </c>
      <c r="AK73" s="4" t="s">
        <v>564</v>
      </c>
      <c r="AL73" s="8" t="s">
        <v>61</v>
      </c>
      <c r="AM73" s="4" t="s">
        <v>602</v>
      </c>
      <c r="AN73" s="4" t="s">
        <v>604</v>
      </c>
      <c r="AO73" s="4" t="s">
        <v>606</v>
      </c>
      <c r="AP73" s="7" t="s">
        <v>247</v>
      </c>
      <c r="AQ73" s="7" t="s">
        <v>815</v>
      </c>
      <c r="AR73" s="4" t="s">
        <v>601</v>
      </c>
      <c r="AV73" s="4" t="s">
        <v>564</v>
      </c>
      <c r="AW73" s="8" t="s">
        <v>61</v>
      </c>
      <c r="AX73" s="34">
        <v>1.8140000000000001</v>
      </c>
      <c r="AY73" s="34">
        <v>2.0049999999999999</v>
      </c>
      <c r="AZ73" s="34">
        <v>1.83</v>
      </c>
      <c r="BA73" s="35">
        <v>1.9970000000000001</v>
      </c>
      <c r="BB73" s="35">
        <v>1.6140000000000001</v>
      </c>
      <c r="BC73" s="34">
        <v>2.2349999999999999</v>
      </c>
      <c r="BD73" s="34"/>
      <c r="BE73" s="34"/>
      <c r="BF73" s="34"/>
      <c r="BG73" s="4" t="s">
        <v>564</v>
      </c>
      <c r="BH73" s="8" t="s">
        <v>61</v>
      </c>
      <c r="BI73" s="12">
        <f t="shared" si="48"/>
        <v>0.9707078515719274</v>
      </c>
      <c r="BJ73" s="12">
        <f t="shared" si="49"/>
        <v>0.57929354369901986</v>
      </c>
      <c r="BK73" s="12">
        <f t="shared" si="50"/>
        <v>0.9296259547120711</v>
      </c>
      <c r="BL73" s="12">
        <f t="shared" si="51"/>
        <v>0.59195519900138971</v>
      </c>
      <c r="BM73" s="12">
        <f t="shared" si="52"/>
        <v>1.666641978590885</v>
      </c>
      <c r="BN73" s="12">
        <f t="shared" si="53"/>
        <v>0.31112280680261012</v>
      </c>
      <c r="BO73" s="12"/>
      <c r="BP73" s="68">
        <f t="shared" si="54"/>
        <v>5.0493473343779023</v>
      </c>
      <c r="BQ73" s="43">
        <f t="shared" ref="BQ73" si="63">(BP73*1.538)-2.692</f>
        <v>5.0738962002732135</v>
      </c>
      <c r="BR73" s="43">
        <v>5</v>
      </c>
      <c r="BS73" s="43"/>
      <c r="BT73" s="43"/>
      <c r="BU73" s="4" t="s">
        <v>564</v>
      </c>
      <c r="BV73" s="108" t="s">
        <v>61</v>
      </c>
      <c r="BW73" s="106" t="str">
        <f>"O9'="&amp;TEXT(BI73," 0.##0")</f>
        <v>O9'= 0.971</v>
      </c>
      <c r="BX73" s="106" t="str">
        <f>"O5="&amp;TEXT(BJ73," 0.##0")</f>
        <v>O5= 0.579</v>
      </c>
      <c r="BY73" s="106" t="str">
        <f>"O8'="&amp;TEXT(BK73," 0.##0")</f>
        <v>O8'= 0.930</v>
      </c>
      <c r="BZ73" s="106" t="str">
        <f>"O4="&amp;TEXT(BL73," 0.##0")</f>
        <v>O4= 0.592</v>
      </c>
      <c r="CA73" s="106" t="str">
        <f>"O14="&amp;TEXT(BM73," 0.##0")</f>
        <v>O14= 1.667</v>
      </c>
      <c r="CB73" s="106" t="str">
        <f>"O2'="&amp;TEXT(BN73," 0.##0")</f>
        <v>O2'= 0.311</v>
      </c>
      <c r="CC73" s="43"/>
      <c r="CD73" s="43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</row>
    <row r="74" spans="2:119" x14ac:dyDescent="0.35">
      <c r="C74" s="4" t="s">
        <v>648</v>
      </c>
      <c r="D74" s="8" t="s">
        <v>20</v>
      </c>
      <c r="E74" s="7" t="s">
        <v>110</v>
      </c>
      <c r="F74" s="7" t="s">
        <v>112</v>
      </c>
      <c r="G74" s="7" t="s">
        <v>879</v>
      </c>
      <c r="H74" s="7" t="s">
        <v>881</v>
      </c>
      <c r="I74" s="7" t="s">
        <v>882</v>
      </c>
      <c r="J74" s="7" t="s">
        <v>883</v>
      </c>
      <c r="N74" s="4" t="s">
        <v>648</v>
      </c>
      <c r="O74" s="8" t="s">
        <v>20</v>
      </c>
      <c r="P74" s="35">
        <v>2.3279999999999998</v>
      </c>
      <c r="Q74" s="35">
        <v>1.5920000000000001</v>
      </c>
      <c r="R74" s="35">
        <v>2.0390000000000001</v>
      </c>
      <c r="S74" s="35">
        <v>1.837</v>
      </c>
      <c r="T74" s="35">
        <v>1.8959999999999999</v>
      </c>
      <c r="U74" s="35">
        <v>1.8520000000000001</v>
      </c>
      <c r="W74" s="4" t="s">
        <v>648</v>
      </c>
      <c r="X74" s="8" t="s">
        <v>20</v>
      </c>
      <c r="Y74" s="12">
        <f t="shared" si="37"/>
        <v>0.24197547064862401</v>
      </c>
      <c r="Z74" s="12">
        <f t="shared" si="37"/>
        <v>1.7687450260358883</v>
      </c>
      <c r="AA74" s="12">
        <f t="shared" si="37"/>
        <v>0.52843374919109776</v>
      </c>
      <c r="AB74" s="12">
        <f t="shared" si="37"/>
        <v>0.91220376083744736</v>
      </c>
      <c r="AC74" s="12">
        <f t="shared" si="37"/>
        <v>0.77774906036426894</v>
      </c>
      <c r="AD74" s="12">
        <f t="shared" si="37"/>
        <v>0.87596211873634389</v>
      </c>
      <c r="AE74" s="12"/>
      <c r="AF74" s="68">
        <f t="shared" si="39"/>
        <v>5.1050691858136705</v>
      </c>
      <c r="AG74" s="43">
        <f t="shared" si="38"/>
        <v>5.1595964077814251</v>
      </c>
      <c r="AH74" s="43">
        <v>5</v>
      </c>
      <c r="AK74" s="4" t="s">
        <v>564</v>
      </c>
      <c r="AL74" s="8" t="s">
        <v>62</v>
      </c>
      <c r="AM74" s="4" t="s">
        <v>603</v>
      </c>
      <c r="AN74" s="4" t="s">
        <v>605</v>
      </c>
      <c r="AO74" s="4" t="s">
        <v>607</v>
      </c>
      <c r="AP74" s="7" t="s">
        <v>248</v>
      </c>
      <c r="AQ74" s="7" t="s">
        <v>608</v>
      </c>
      <c r="AR74" s="4" t="s">
        <v>600</v>
      </c>
      <c r="AV74" s="4" t="s">
        <v>564</v>
      </c>
      <c r="AW74" s="8" t="s">
        <v>62</v>
      </c>
      <c r="AX74" s="34">
        <v>1.8140000000000001</v>
      </c>
      <c r="AY74" s="34">
        <v>2.0049999999999999</v>
      </c>
      <c r="AZ74" s="34">
        <v>1.83</v>
      </c>
      <c r="BA74" s="35">
        <v>1.9970000000000001</v>
      </c>
      <c r="BB74" s="35">
        <v>1.6140000000000001</v>
      </c>
      <c r="BC74" s="34">
        <v>2.2349999999999999</v>
      </c>
      <c r="BD74" s="34"/>
      <c r="BE74" s="34"/>
      <c r="BF74" s="34"/>
      <c r="BG74" s="4" t="s">
        <v>564</v>
      </c>
      <c r="BH74" s="8" t="s">
        <v>62</v>
      </c>
      <c r="BI74" s="12">
        <f t="shared" si="48"/>
        <v>0.9707078515719274</v>
      </c>
      <c r="BJ74" s="12">
        <f t="shared" si="49"/>
        <v>0.57929354369901986</v>
      </c>
      <c r="BK74" s="12">
        <f t="shared" si="50"/>
        <v>0.9296259547120711</v>
      </c>
      <c r="BL74" s="12">
        <f t="shared" si="51"/>
        <v>0.59195519900138971</v>
      </c>
      <c r="BM74" s="12">
        <f t="shared" si="52"/>
        <v>1.666641978590885</v>
      </c>
      <c r="BN74" s="12">
        <f t="shared" si="53"/>
        <v>0.31112280680261012</v>
      </c>
      <c r="BO74" s="12"/>
      <c r="BP74" s="68">
        <f t="shared" si="54"/>
        <v>5.0493473343779023</v>
      </c>
      <c r="BQ74" s="43">
        <f t="shared" ref="BQ74" si="64">(BP74*1.538)-2.692</f>
        <v>5.0738962002732135</v>
      </c>
      <c r="BR74" s="43">
        <v>5</v>
      </c>
      <c r="BS74" s="43"/>
      <c r="BT74" s="43"/>
      <c r="BU74" s="4" t="s">
        <v>564</v>
      </c>
      <c r="BV74" s="108" t="s">
        <v>62</v>
      </c>
      <c r="BW74" s="106" t="str">
        <f>"O9="&amp;TEXT(BI74," 0.##0")</f>
        <v>O9= 0.971</v>
      </c>
      <c r="BX74" s="106" t="str">
        <f>"O5'="&amp;TEXT(BJ74," 0.##0")</f>
        <v>O5'= 0.579</v>
      </c>
      <c r="BY74" s="106" t="str">
        <f>"O8="&amp;TEXT(BK74," 0.##0")</f>
        <v>O8= 0.930</v>
      </c>
      <c r="BZ74" s="106" t="str">
        <f>"O4'="&amp;TEXT(BL74," 0.##0")</f>
        <v>O4'= 0.592</v>
      </c>
      <c r="CA74" s="106" t="str">
        <f>"O14'="&amp;TEXT(BM74," 0.##0")</f>
        <v>O14'= 1.667</v>
      </c>
      <c r="CB74" s="106" t="str">
        <f>"O2="&amp;TEXT(BN74," 0.##0")</f>
        <v>O2= 0.311</v>
      </c>
      <c r="CC74" s="43"/>
      <c r="CD74" s="43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</row>
    <row r="75" spans="2:119" x14ac:dyDescent="0.35">
      <c r="C75" s="4" t="s">
        <v>648</v>
      </c>
      <c r="D75" s="10" t="s">
        <v>27</v>
      </c>
      <c r="E75" s="7" t="s">
        <v>755</v>
      </c>
      <c r="F75" s="7" t="s">
        <v>878</v>
      </c>
      <c r="G75" s="7" t="s">
        <v>880</v>
      </c>
      <c r="H75" s="7" t="s">
        <v>273</v>
      </c>
      <c r="I75" s="7" t="s">
        <v>240</v>
      </c>
      <c r="J75" s="7" t="s">
        <v>884</v>
      </c>
      <c r="N75" s="4" t="s">
        <v>648</v>
      </c>
      <c r="O75" s="10" t="s">
        <v>27</v>
      </c>
      <c r="P75" s="35">
        <v>2.3260000000000001</v>
      </c>
      <c r="Q75" s="35">
        <v>1.605</v>
      </c>
      <c r="R75" s="35">
        <v>2.0179999999999998</v>
      </c>
      <c r="S75" s="35">
        <v>1.8420000000000001</v>
      </c>
      <c r="T75" s="35">
        <v>1.873</v>
      </c>
      <c r="U75" s="35">
        <v>1.8779999999999999</v>
      </c>
      <c r="W75" s="4" t="s">
        <v>648</v>
      </c>
      <c r="X75" s="10" t="s">
        <v>27</v>
      </c>
      <c r="Y75" s="12">
        <f t="shared" si="37"/>
        <v>0.24328698761271872</v>
      </c>
      <c r="Z75" s="12">
        <f t="shared" si="37"/>
        <v>1.7076789940941539</v>
      </c>
      <c r="AA75" s="12">
        <f t="shared" si="37"/>
        <v>0.5592933981028807</v>
      </c>
      <c r="AB75" s="12">
        <f t="shared" si="37"/>
        <v>0.89995960013395515</v>
      </c>
      <c r="AC75" s="12">
        <f t="shared" si="37"/>
        <v>0.82762991325007063</v>
      </c>
      <c r="AD75" s="12">
        <f t="shared" si="37"/>
        <v>0.81652095481785858</v>
      </c>
      <c r="AE75" s="12"/>
      <c r="AF75" s="68">
        <f t="shared" si="39"/>
        <v>5.0543698480116381</v>
      </c>
      <c r="AG75" s="43">
        <f t="shared" si="38"/>
        <v>5.0816208262418998</v>
      </c>
      <c r="AH75" s="43">
        <v>5</v>
      </c>
      <c r="BN75" t="s">
        <v>839</v>
      </c>
      <c r="BP75" s="70">
        <f>AVERAGE(BP65:BP74)</f>
        <v>5.0350919171924957</v>
      </c>
      <c r="BQ75" s="69"/>
      <c r="BR75" s="70">
        <f>AVERAGE(BR65:BR74)</f>
        <v>4.9965830469833481</v>
      </c>
      <c r="BS75" s="70"/>
      <c r="BT75" s="70"/>
      <c r="BU75" s="109"/>
      <c r="BV75" s="109"/>
      <c r="BW75" s="70"/>
      <c r="BX75" s="70"/>
      <c r="BY75" s="70"/>
      <c r="BZ75" s="70"/>
      <c r="CA75" s="70"/>
      <c r="CB75" s="70"/>
      <c r="CC75" s="70"/>
      <c r="CD75" s="70"/>
      <c r="CG75" s="23"/>
      <c r="CH75" s="21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54"/>
    </row>
    <row r="76" spans="2:119" x14ac:dyDescent="0.35">
      <c r="C76" s="4" t="s">
        <v>655</v>
      </c>
      <c r="D76" s="8" t="s">
        <v>20</v>
      </c>
      <c r="E76" s="7" t="s">
        <v>667</v>
      </c>
      <c r="F76" s="7" t="s">
        <v>668</v>
      </c>
      <c r="G76" s="7" t="s">
        <v>670</v>
      </c>
      <c r="H76" s="7" t="s">
        <v>672</v>
      </c>
      <c r="I76" s="7" t="s">
        <v>674</v>
      </c>
      <c r="J76" s="7" t="s">
        <v>676</v>
      </c>
      <c r="N76" s="4" t="s">
        <v>655</v>
      </c>
      <c r="O76" s="8" t="s">
        <v>20</v>
      </c>
      <c r="P76" s="35">
        <v>2.36</v>
      </c>
      <c r="Q76" s="35">
        <v>1.593</v>
      </c>
      <c r="R76" s="35">
        <v>2.02</v>
      </c>
      <c r="S76" s="35">
        <v>1.855</v>
      </c>
      <c r="T76" s="35">
        <v>1.8740000000000001</v>
      </c>
      <c r="U76" s="35">
        <v>1.8879999999999999</v>
      </c>
      <c r="W76" s="4" t="s">
        <v>655</v>
      </c>
      <c r="X76" s="8" t="s">
        <v>20</v>
      </c>
      <c r="Y76" s="12">
        <f t="shared" si="37"/>
        <v>0.22192730506313563</v>
      </c>
      <c r="Z76" s="12">
        <f t="shared" si="37"/>
        <v>1.763971088246888</v>
      </c>
      <c r="AA76" s="12">
        <f t="shared" si="37"/>
        <v>0.55627834667445841</v>
      </c>
      <c r="AB76" s="12">
        <f t="shared" si="37"/>
        <v>0.86888843901175528</v>
      </c>
      <c r="AC76" s="12">
        <f t="shared" si="37"/>
        <v>0.82539609567884753</v>
      </c>
      <c r="AD76" s="12">
        <f t="shared" si="37"/>
        <v>0.79474837033619428</v>
      </c>
      <c r="AE76" s="12"/>
      <c r="AF76" s="68">
        <f t="shared" si="39"/>
        <v>5.0312096450112787</v>
      </c>
      <c r="AG76" s="43">
        <f t="shared" si="38"/>
        <v>5.0460004340273468</v>
      </c>
      <c r="AH76" s="43">
        <v>5</v>
      </c>
      <c r="AN76" s="4"/>
      <c r="AO76" s="8"/>
      <c r="AP76" s="4"/>
      <c r="AQ76" s="4"/>
      <c r="AR76" s="4"/>
      <c r="AS76" s="4"/>
      <c r="AT76" s="4"/>
      <c r="AU76" s="4"/>
      <c r="AY76" s="4"/>
      <c r="AZ76" s="8"/>
      <c r="BA76" s="34"/>
      <c r="BB76" s="34"/>
      <c r="BC76" s="34"/>
      <c r="BD76" s="34"/>
      <c r="BE76" s="34"/>
      <c r="BF76" s="34"/>
      <c r="BG76" s="34"/>
      <c r="BH76" s="34"/>
      <c r="BJ76" s="4"/>
      <c r="BK76" s="8"/>
      <c r="BL76" s="12"/>
      <c r="BM76" s="12"/>
      <c r="BN76" s="12"/>
      <c r="BO76" s="12"/>
      <c r="BP76" s="12"/>
      <c r="BQ76" s="12"/>
      <c r="BR76" s="12"/>
      <c r="BS76" s="12"/>
      <c r="BT76" s="12"/>
      <c r="BU76" s="110"/>
      <c r="BV76" s="111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23"/>
      <c r="CH76" s="21"/>
      <c r="CI76" s="31"/>
      <c r="CJ76" s="2"/>
      <c r="CK76" s="9"/>
      <c r="CL76" s="9"/>
      <c r="CM76" s="9"/>
      <c r="CN76" s="9"/>
      <c r="CO76" s="9"/>
      <c r="CP76" s="9"/>
      <c r="CQ76" s="9"/>
      <c r="CR76" s="9"/>
      <c r="CS76" s="9"/>
      <c r="CT76" s="18"/>
      <c r="CU76" s="9"/>
      <c r="CV76" s="9"/>
      <c r="CW76" s="9"/>
      <c r="CX76" s="9"/>
      <c r="CY76" s="9"/>
      <c r="CZ76" s="9"/>
      <c r="DA76" s="9"/>
      <c r="DB76" s="9"/>
      <c r="DC76" s="18"/>
      <c r="DD76" s="9"/>
      <c r="DE76" s="9"/>
      <c r="DF76" s="9"/>
      <c r="DG76" s="9"/>
      <c r="DH76" s="9"/>
      <c r="DI76" s="9"/>
      <c r="DJ76" s="9"/>
      <c r="DK76" s="9"/>
      <c r="DL76" s="31"/>
      <c r="DM76" s="64"/>
    </row>
    <row r="77" spans="2:119" x14ac:dyDescent="0.35">
      <c r="C77" s="4" t="s">
        <v>655</v>
      </c>
      <c r="D77" s="10" t="s">
        <v>27</v>
      </c>
      <c r="E77" s="7" t="s">
        <v>732</v>
      </c>
      <c r="F77" s="7" t="s">
        <v>669</v>
      </c>
      <c r="G77" s="7" t="s">
        <v>671</v>
      </c>
      <c r="H77" s="7" t="s">
        <v>673</v>
      </c>
      <c r="I77" s="7" t="s">
        <v>675</v>
      </c>
      <c r="J77" s="7" t="s">
        <v>677</v>
      </c>
      <c r="N77" s="4" t="s">
        <v>655</v>
      </c>
      <c r="O77" s="10" t="s">
        <v>27</v>
      </c>
      <c r="P77" s="35">
        <v>2.36</v>
      </c>
      <c r="Q77" s="35">
        <v>1.593</v>
      </c>
      <c r="R77" s="35">
        <v>2.02</v>
      </c>
      <c r="S77" s="35">
        <v>1.855</v>
      </c>
      <c r="T77" s="35">
        <v>1.8740000000000001</v>
      </c>
      <c r="U77" s="35">
        <v>1.8879999999999999</v>
      </c>
      <c r="W77" s="4" t="s">
        <v>655</v>
      </c>
      <c r="X77" s="10" t="s">
        <v>27</v>
      </c>
      <c r="Y77" s="12">
        <f t="shared" si="37"/>
        <v>0.22192730506313563</v>
      </c>
      <c r="Z77" s="12">
        <f t="shared" si="37"/>
        <v>1.763971088246888</v>
      </c>
      <c r="AA77" s="12">
        <f t="shared" si="37"/>
        <v>0.55627834667445841</v>
      </c>
      <c r="AB77" s="12">
        <f t="shared" si="37"/>
        <v>0.86888843901175528</v>
      </c>
      <c r="AC77" s="12">
        <f t="shared" si="37"/>
        <v>0.82539609567884753</v>
      </c>
      <c r="AD77" s="12">
        <f t="shared" si="37"/>
        <v>0.79474837033619428</v>
      </c>
      <c r="AE77" s="12"/>
      <c r="AF77" s="68">
        <f t="shared" si="39"/>
        <v>5.0312096450112787</v>
      </c>
      <c r="AG77" s="43">
        <f t="shared" si="38"/>
        <v>5.0460004340273468</v>
      </c>
      <c r="AH77" s="43">
        <v>5</v>
      </c>
      <c r="AK77" s="4" t="s">
        <v>473</v>
      </c>
      <c r="AL77" s="8" t="s">
        <v>0</v>
      </c>
      <c r="AM77" s="4" t="s">
        <v>474</v>
      </c>
      <c r="AN77" s="4" t="s">
        <v>476</v>
      </c>
      <c r="AO77" s="4" t="s">
        <v>478</v>
      </c>
      <c r="AP77" s="4" t="s">
        <v>480</v>
      </c>
      <c r="AQ77" s="4" t="s">
        <v>482</v>
      </c>
      <c r="AR77" s="4" t="s">
        <v>483</v>
      </c>
      <c r="AV77" s="4" t="s">
        <v>473</v>
      </c>
      <c r="AW77" s="8" t="s">
        <v>0</v>
      </c>
      <c r="AX77" s="34">
        <v>1.6850000000000001</v>
      </c>
      <c r="AY77" s="34">
        <v>2.1309999999999998</v>
      </c>
      <c r="AZ77" s="34">
        <v>2.0939999999999999</v>
      </c>
      <c r="BA77" s="34">
        <v>1.6950000000000001</v>
      </c>
      <c r="BB77" s="34">
        <v>1.931</v>
      </c>
      <c r="BC77" s="34">
        <v>1.9119999999999999</v>
      </c>
      <c r="BD77" s="34"/>
      <c r="BE77" s="34"/>
      <c r="BF77" s="34"/>
      <c r="BG77" s="4" t="s">
        <v>473</v>
      </c>
      <c r="BH77" s="8" t="s">
        <v>0</v>
      </c>
      <c r="BI77" s="12">
        <f t="shared" ref="BI77:BI86" si="65">EXP((1.803-AX77)/0.37)</f>
        <v>1.3756397820233868</v>
      </c>
      <c r="BJ77" s="12">
        <f t="shared" ref="BJ77:BJ86" si="66">EXP((1.803-AY77)/0.37)</f>
        <v>0.41210113498714029</v>
      </c>
      <c r="BK77" s="12">
        <f t="shared" ref="BK77:BK86" si="67">EXP((1.803-AZ77)/0.37)</f>
        <v>0.45544218969375416</v>
      </c>
      <c r="BL77" s="12">
        <f t="shared" ref="BL77:BL86" si="68">EXP((1.803-BA77)/0.37)</f>
        <v>1.3389582575705041</v>
      </c>
      <c r="BM77" s="12">
        <f t="shared" ref="BM77:BM86" si="69">EXP((1.803-BB77)/0.37)</f>
        <v>0.7075507320583615</v>
      </c>
      <c r="BN77" s="12">
        <f t="shared" ref="BN77:BN86" si="70">EXP((1.803-BC77)/0.37)</f>
        <v>0.74483348578743402</v>
      </c>
      <c r="BO77" s="12"/>
      <c r="BP77" s="68">
        <f t="shared" ref="BP77:BP86" si="71">SUM(BI77:BN77)</f>
        <v>5.0345255821205814</v>
      </c>
      <c r="BQ77" s="43">
        <f t="shared" ref="BQ77:BQ86" si="72">(BP77*1.538)-2.692</f>
        <v>5.051100345301454</v>
      </c>
      <c r="BR77" s="43">
        <v>5</v>
      </c>
      <c r="BS77" s="43"/>
      <c r="BT77" s="43"/>
      <c r="BU77" s="4" t="s">
        <v>473</v>
      </c>
      <c r="BV77" s="108" t="s">
        <v>0</v>
      </c>
      <c r="BW77" s="106" t="str">
        <f>"O1="&amp;TEXT(BI77," 0.##0")</f>
        <v>O1= 1.376</v>
      </c>
      <c r="BX77" s="106" t="str">
        <f>"O2'="&amp;TEXT(BJ77," 0.##0")</f>
        <v>O2'= 0.412</v>
      </c>
      <c r="BY77" s="106" t="str">
        <f>"O2="&amp;TEXT(BK77," 0.##0")</f>
        <v>O2= 0.455</v>
      </c>
      <c r="BZ77" s="106" t="str">
        <f>"O3'="&amp;TEXT(BL77," 0.##0")</f>
        <v>O3'= 1.339</v>
      </c>
      <c r="CA77" s="106" t="str">
        <f>"O4="&amp;TEXT(BM77," 0.##0")</f>
        <v>O4= 0.708</v>
      </c>
      <c r="CB77" s="106" t="str">
        <f>"O5'="&amp;TEXT(BN77," 0.##0")</f>
        <v>O5'= 0.745</v>
      </c>
      <c r="CC77" s="43"/>
      <c r="CD77" s="43"/>
      <c r="CE77" s="12"/>
      <c r="CF77" s="12"/>
      <c r="CG77" s="23"/>
      <c r="CH77" s="21"/>
      <c r="CI77" s="7"/>
      <c r="CJ77" s="16" t="s">
        <v>1</v>
      </c>
      <c r="CK77" s="16" t="s">
        <v>74</v>
      </c>
      <c r="CL77" s="16" t="s">
        <v>3</v>
      </c>
      <c r="CM77" s="16" t="s">
        <v>2</v>
      </c>
      <c r="CN77" s="16" t="s">
        <v>75</v>
      </c>
      <c r="CO77" s="16" t="s">
        <v>4</v>
      </c>
      <c r="CP77" s="16" t="s">
        <v>5</v>
      </c>
      <c r="CQ77" s="16" t="s">
        <v>76</v>
      </c>
      <c r="CR77" s="16" t="s">
        <v>77</v>
      </c>
      <c r="CS77" s="16" t="s">
        <v>6</v>
      </c>
      <c r="CT77" s="16" t="s">
        <v>78</v>
      </c>
      <c r="CU77" s="16" t="s">
        <v>79</v>
      </c>
      <c r="CV77" s="16" t="s">
        <v>80</v>
      </c>
      <c r="CW77" s="16" t="s">
        <v>81</v>
      </c>
      <c r="CX77" s="16" t="s">
        <v>82</v>
      </c>
      <c r="CY77" s="16" t="s">
        <v>83</v>
      </c>
      <c r="CZ77" s="16" t="s">
        <v>84</v>
      </c>
      <c r="DA77" s="16" t="s">
        <v>85</v>
      </c>
      <c r="DB77" s="16" t="s">
        <v>86</v>
      </c>
      <c r="DC77" s="16" t="s">
        <v>87</v>
      </c>
      <c r="DD77" s="16" t="s">
        <v>88</v>
      </c>
      <c r="DE77" s="16" t="s">
        <v>89</v>
      </c>
      <c r="DF77" s="16" t="s">
        <v>90</v>
      </c>
      <c r="DG77" s="16" t="s">
        <v>91</v>
      </c>
      <c r="DH77" s="16" t="s">
        <v>92</v>
      </c>
      <c r="DI77" s="16" t="s">
        <v>93</v>
      </c>
      <c r="DJ77" s="16" t="s">
        <v>94</v>
      </c>
      <c r="DK77" s="16" t="s">
        <v>95</v>
      </c>
      <c r="DL77" s="20"/>
      <c r="DM77" s="50"/>
    </row>
    <row r="78" spans="2:119" x14ac:dyDescent="0.35">
      <c r="C78" s="4" t="s">
        <v>726</v>
      </c>
      <c r="D78" s="8" t="s">
        <v>20</v>
      </c>
      <c r="E78" s="7" t="s">
        <v>731</v>
      </c>
      <c r="F78" s="7" t="s">
        <v>572</v>
      </c>
      <c r="G78" s="7" t="s">
        <v>733</v>
      </c>
      <c r="H78" s="7" t="s">
        <v>304</v>
      </c>
      <c r="I78" s="7" t="s">
        <v>854</v>
      </c>
      <c r="J78" s="7" t="s">
        <v>855</v>
      </c>
      <c r="N78" s="4" t="s">
        <v>726</v>
      </c>
      <c r="O78" s="8" t="s">
        <v>20</v>
      </c>
      <c r="P78" s="35">
        <v>2.3220000000000001</v>
      </c>
      <c r="Q78" s="35">
        <v>1.601</v>
      </c>
      <c r="R78" s="35">
        <v>2.0550000000000002</v>
      </c>
      <c r="S78" s="35">
        <v>1.831</v>
      </c>
      <c r="T78" s="35">
        <v>1.8560000000000001</v>
      </c>
      <c r="U78" s="35">
        <v>1.909</v>
      </c>
      <c r="W78" s="4" t="s">
        <v>726</v>
      </c>
      <c r="X78" s="8" t="s">
        <v>20</v>
      </c>
      <c r="Y78" s="12">
        <f t="shared" si="37"/>
        <v>0.24593138549616356</v>
      </c>
      <c r="Z78" s="12">
        <f t="shared" si="37"/>
        <v>1.7262405405290759</v>
      </c>
      <c r="AA78" s="12">
        <f t="shared" si="37"/>
        <v>0.50606959426396814</v>
      </c>
      <c r="AB78" s="12">
        <f t="shared" si="37"/>
        <v>0.92711684434878605</v>
      </c>
      <c r="AC78" s="12">
        <f t="shared" si="37"/>
        <v>0.86654326246433555</v>
      </c>
      <c r="AD78" s="12">
        <f t="shared" si="37"/>
        <v>0.75089722572233486</v>
      </c>
      <c r="AE78" s="12"/>
      <c r="AF78" s="68">
        <f t="shared" si="39"/>
        <v>5.022798852824665</v>
      </c>
      <c r="AG78" s="43">
        <f t="shared" si="38"/>
        <v>5.0330646356443349</v>
      </c>
      <c r="AH78" s="43">
        <v>5</v>
      </c>
      <c r="AK78" s="4" t="s">
        <v>473</v>
      </c>
      <c r="AL78" s="8" t="s">
        <v>7</v>
      </c>
      <c r="AM78" s="4" t="s">
        <v>475</v>
      </c>
      <c r="AN78" s="4" t="s">
        <v>477</v>
      </c>
      <c r="AO78" s="4" t="s">
        <v>479</v>
      </c>
      <c r="AP78" s="4" t="s">
        <v>481</v>
      </c>
      <c r="AQ78" s="4" t="s">
        <v>228</v>
      </c>
      <c r="AR78" s="4" t="s">
        <v>484</v>
      </c>
      <c r="AV78" s="4" t="s">
        <v>473</v>
      </c>
      <c r="AW78" s="8" t="s">
        <v>7</v>
      </c>
      <c r="AX78" s="34">
        <v>1.6850000000000001</v>
      </c>
      <c r="AY78" s="34">
        <v>2.1309999999999998</v>
      </c>
      <c r="AZ78" s="34">
        <v>2.0939999999999999</v>
      </c>
      <c r="BA78" s="34">
        <v>1.6950000000000001</v>
      </c>
      <c r="BB78" s="34">
        <v>1.9119999999999999</v>
      </c>
      <c r="BC78" s="34">
        <v>1.931</v>
      </c>
      <c r="BD78" s="34"/>
      <c r="BE78" s="34"/>
      <c r="BF78" s="34"/>
      <c r="BG78" s="4" t="s">
        <v>473</v>
      </c>
      <c r="BH78" s="8" t="s">
        <v>7</v>
      </c>
      <c r="BI78" s="12">
        <f t="shared" si="65"/>
        <v>1.3756397820233868</v>
      </c>
      <c r="BJ78" s="12">
        <f t="shared" si="66"/>
        <v>0.41210113498714029</v>
      </c>
      <c r="BK78" s="12">
        <f t="shared" si="67"/>
        <v>0.45544218969375416</v>
      </c>
      <c r="BL78" s="12">
        <f t="shared" si="68"/>
        <v>1.3389582575705041</v>
      </c>
      <c r="BM78" s="12">
        <f t="shared" si="69"/>
        <v>0.74483348578743402</v>
      </c>
      <c r="BN78" s="12">
        <f t="shared" si="70"/>
        <v>0.7075507320583615</v>
      </c>
      <c r="BO78" s="12"/>
      <c r="BP78" s="68">
        <f t="shared" si="71"/>
        <v>5.0345255821205814</v>
      </c>
      <c r="BQ78" s="43">
        <f t="shared" si="72"/>
        <v>5.051100345301454</v>
      </c>
      <c r="BR78" s="43">
        <v>5</v>
      </c>
      <c r="BS78" s="43"/>
      <c r="BT78" s="43"/>
      <c r="BU78" s="4" t="s">
        <v>473</v>
      </c>
      <c r="BV78" s="108" t="s">
        <v>7</v>
      </c>
      <c r="BW78" s="106" t="str">
        <f>"O1'="&amp;TEXT(BI78," 0.##0")</f>
        <v>O1'= 1.376</v>
      </c>
      <c r="BX78" s="106" t="str">
        <f>"O2="&amp;TEXT(BJ78," 0.##0")</f>
        <v>O2= 0.412</v>
      </c>
      <c r="BY78" s="106" t="str">
        <f>"O2'="&amp;TEXT(BK78," 0.##0")</f>
        <v>O2'= 0.455</v>
      </c>
      <c r="BZ78" s="106" t="str">
        <f>"O3="&amp;TEXT(BL78," 0.##0")</f>
        <v>O3= 1.339</v>
      </c>
      <c r="CA78" s="106" t="str">
        <f>"O4'="&amp;TEXT(BM78," 0.##0")</f>
        <v>O4'= 0.745</v>
      </c>
      <c r="CB78" s="106" t="str">
        <f>"O5="&amp;TEXT(BN78," 0.##0")</f>
        <v>O5= 0.708</v>
      </c>
      <c r="CC78" s="43"/>
      <c r="CD78" s="43"/>
      <c r="CG78" s="23"/>
      <c r="CH78" s="21"/>
      <c r="CI78" s="10" t="s">
        <v>473</v>
      </c>
      <c r="CJ78" s="52" t="str">
        <f>"V1 ="&amp;TEXT(BI77," 0.##0")</f>
        <v>V1 = 1.376</v>
      </c>
      <c r="CK78" s="52" t="str">
        <f>"V1' ="&amp;TEXT(BI78," 0.##0")</f>
        <v>V1' = 1.376</v>
      </c>
      <c r="CL78" s="52" t="str">
        <f>"V1 ="&amp;TEXT(BK77," 0.##0")</f>
        <v>V1 = 0.455</v>
      </c>
      <c r="CM78" s="52" t="str">
        <f>"V1 ="&amp;TEXT(BJ77," 0.##0")</f>
        <v>V1 = 0.412</v>
      </c>
      <c r="CN78" s="52" t="str">
        <f>"V1' ="&amp;TEXT(BL78," 0.##0")</f>
        <v>V1' = 1.339</v>
      </c>
      <c r="CO78" s="52" t="str">
        <f>"V1 ="&amp;TEXT(BL77," 0.##0")</f>
        <v>V1 = 1.339</v>
      </c>
      <c r="CP78" s="52" t="str">
        <f>"V1 ="&amp;TEXT(BM77," 0.##0")</f>
        <v>V1 = 0.708</v>
      </c>
      <c r="CQ78" s="52" t="str">
        <f>"V1' ="&amp;TEXT(BM78," 0.##0")</f>
        <v>V1' = 0.745</v>
      </c>
      <c r="CR78" s="52" t="str">
        <f>"V1' ="&amp;TEXT(BN78," 0.##0")</f>
        <v>V1' = 0.708</v>
      </c>
      <c r="CS78" s="52" t="str">
        <f>"V1 ="&amp;TEXT(BN77," 0.##0")</f>
        <v>V1 = 0.745</v>
      </c>
      <c r="CT78" s="52" t="str">
        <f>"V2 ="&amp;TEXT(BM79," 0.##0")</f>
        <v>V2 = 0.799</v>
      </c>
      <c r="CU78" s="52" t="str">
        <f>"V2' ="&amp;TEXT(BM80," 0.##0")</f>
        <v>V2' = 0.857</v>
      </c>
      <c r="CV78" s="52" t="str">
        <f>"V3 ="&amp;TEXT(BM81," 0.##0")</f>
        <v>V3 = 0.862</v>
      </c>
      <c r="CW78" s="52" t="str">
        <f>"V3' ="&amp;TEXT(BM82," 0.##0")</f>
        <v>V3' = 0.774</v>
      </c>
      <c r="CX78" s="52" t="str">
        <f>"V2 ="&amp;TEXT(BN79," 0.##0")</f>
        <v>V2 = 0.857</v>
      </c>
      <c r="CY78" s="52" t="str">
        <f>"V2' ="&amp;TEXT(BN80," 0.##0")</f>
        <v>V2' = 0.799</v>
      </c>
      <c r="CZ78" s="52" t="str">
        <f>"V3 ="&amp;TEXT(BN81," 0.##0")</f>
        <v>V3 = 0.774</v>
      </c>
      <c r="DA78" s="52" t="str">
        <f>"V3' ="&amp;TEXT(BN82," 0.##0")</f>
        <v>V3' = 0.862</v>
      </c>
      <c r="DB78" s="52" t="str">
        <f>"V2 ="&amp;TEXT(BJ79," 0.##0")</f>
        <v>V2 = 1.712</v>
      </c>
      <c r="DC78" s="52" t="str">
        <f>"V2' ="&amp;TEXT(BJ80," 0.##0")</f>
        <v>V2' = 1.712</v>
      </c>
      <c r="DD78" s="52" t="str">
        <f>"V2 ="&amp;TEXT(BL79," 0.##0")</f>
        <v>V2 = 0.910</v>
      </c>
      <c r="DE78" s="52" t="str">
        <f>"V2' ="&amp;TEXT(BL80," 0.##0")</f>
        <v>V2' = 0.910</v>
      </c>
      <c r="DF78" s="52" t="str">
        <f>"V3 ="&amp;TEXT(BJ81," 0.##0")</f>
        <v>V3 = 1.712</v>
      </c>
      <c r="DG78" s="52" t="str">
        <f>"V3' ="&amp;TEXT(BJ82," 0.##0")</f>
        <v>V3' = 1.712</v>
      </c>
      <c r="DH78" s="52" t="str">
        <f>"V4 ="&amp;TEXT(BM83," 0.##0")</f>
        <v>V4 = 1.731</v>
      </c>
      <c r="DI78" s="52" t="str">
        <f>"V4' ="&amp;TEXT(BM84," 0.##0")</f>
        <v>V4' = 1.694</v>
      </c>
      <c r="DJ78" s="52" t="str">
        <f>"V5 ="&amp;TEXT(BM85," 0.##0")</f>
        <v>V5 = 1.731</v>
      </c>
      <c r="DK78" s="52" t="str">
        <f>"V5' ="&amp;TEXT(BM86," 0.##0")</f>
        <v>V5' = 1.694</v>
      </c>
      <c r="DL78" s="10" t="s">
        <v>473</v>
      </c>
      <c r="DM78" s="28"/>
    </row>
    <row r="79" spans="2:119" x14ac:dyDescent="0.35">
      <c r="C79" s="4" t="s">
        <v>726</v>
      </c>
      <c r="D79" s="10" t="s">
        <v>27</v>
      </c>
      <c r="E79" s="7" t="s">
        <v>625</v>
      </c>
      <c r="F79" s="7" t="s">
        <v>573</v>
      </c>
      <c r="G79" s="7" t="s">
        <v>236</v>
      </c>
      <c r="H79" s="7" t="s">
        <v>305</v>
      </c>
      <c r="I79" s="7" t="s">
        <v>856</v>
      </c>
      <c r="J79" s="7" t="s">
        <v>857</v>
      </c>
      <c r="N79" s="4" t="s">
        <v>726</v>
      </c>
      <c r="O79" s="10" t="s">
        <v>27</v>
      </c>
      <c r="P79" s="35">
        <v>2.3220000000000001</v>
      </c>
      <c r="Q79" s="35">
        <v>1.601</v>
      </c>
      <c r="R79" s="35">
        <v>2.0550000000000002</v>
      </c>
      <c r="S79" s="35">
        <v>1.831</v>
      </c>
      <c r="T79" s="35">
        <v>1.8560000000000001</v>
      </c>
      <c r="U79" s="35">
        <v>1.909</v>
      </c>
      <c r="W79" s="4" t="s">
        <v>726</v>
      </c>
      <c r="X79" s="10" t="s">
        <v>27</v>
      </c>
      <c r="Y79" s="12">
        <f t="shared" si="37"/>
        <v>0.24593138549616356</v>
      </c>
      <c r="Z79" s="12">
        <f t="shared" si="37"/>
        <v>1.7262405405290759</v>
      </c>
      <c r="AA79" s="12">
        <f t="shared" si="37"/>
        <v>0.50606959426396814</v>
      </c>
      <c r="AB79" s="12">
        <f t="shared" si="37"/>
        <v>0.92711684434878605</v>
      </c>
      <c r="AC79" s="12">
        <f t="shared" si="37"/>
        <v>0.86654326246433555</v>
      </c>
      <c r="AD79" s="12">
        <f t="shared" si="37"/>
        <v>0.75089722572233486</v>
      </c>
      <c r="AE79" s="12"/>
      <c r="AF79" s="68">
        <f t="shared" si="39"/>
        <v>5.022798852824665</v>
      </c>
      <c r="AG79" s="43">
        <f t="shared" si="38"/>
        <v>5.0330646356443349</v>
      </c>
      <c r="AH79" s="43">
        <v>5</v>
      </c>
      <c r="AK79" s="4" t="s">
        <v>473</v>
      </c>
      <c r="AL79" s="10" t="s">
        <v>20</v>
      </c>
      <c r="AM79" s="7" t="s">
        <v>485</v>
      </c>
      <c r="AN79" s="7" t="s">
        <v>487</v>
      </c>
      <c r="AO79" s="7" t="s">
        <v>489</v>
      </c>
      <c r="AP79" s="7" t="s">
        <v>24</v>
      </c>
      <c r="AQ79" s="7" t="s">
        <v>491</v>
      </c>
      <c r="AR79" s="7" t="s">
        <v>493</v>
      </c>
      <c r="AV79" s="4" t="s">
        <v>473</v>
      </c>
      <c r="AW79" s="10" t="s">
        <v>20</v>
      </c>
      <c r="AX79" s="35">
        <v>2.323</v>
      </c>
      <c r="AY79" s="35">
        <v>1.6040000000000001</v>
      </c>
      <c r="AZ79" s="35">
        <v>2.0590000000000002</v>
      </c>
      <c r="BA79" s="35">
        <v>1.8380000000000001</v>
      </c>
      <c r="BB79" s="35">
        <v>1.8859999999999999</v>
      </c>
      <c r="BC79" s="35">
        <v>1.86</v>
      </c>
      <c r="BD79" s="35"/>
      <c r="BE79" s="35"/>
      <c r="BF79" s="35"/>
      <c r="BG79" s="4" t="s">
        <v>473</v>
      </c>
      <c r="BH79" s="10" t="s">
        <v>20</v>
      </c>
      <c r="BI79" s="12">
        <f t="shared" si="65"/>
        <v>0.24526760348267987</v>
      </c>
      <c r="BJ79" s="12">
        <f t="shared" si="66"/>
        <v>1.7123005853071316</v>
      </c>
      <c r="BK79" s="12">
        <f t="shared" si="67"/>
        <v>0.5006280384363232</v>
      </c>
      <c r="BL79" s="12">
        <f t="shared" si="68"/>
        <v>0.90974167391082517</v>
      </c>
      <c r="BM79" s="12">
        <f t="shared" si="69"/>
        <v>0.799055939062432</v>
      </c>
      <c r="BN79" s="12">
        <f t="shared" si="70"/>
        <v>0.85722568323567794</v>
      </c>
      <c r="BO79" s="12"/>
      <c r="BP79" s="68">
        <f t="shared" si="71"/>
        <v>5.0242195234350699</v>
      </c>
      <c r="BQ79" s="43">
        <f t="shared" si="72"/>
        <v>5.0352496270431377</v>
      </c>
      <c r="BR79" s="43">
        <v>5</v>
      </c>
      <c r="BS79" s="43"/>
      <c r="BT79" s="43"/>
      <c r="BU79" s="4" t="s">
        <v>473</v>
      </c>
      <c r="BV79" s="108" t="s">
        <v>20</v>
      </c>
      <c r="BW79" s="106" t="str">
        <f>"O2="&amp;TEXT(BI79," 0.##0")</f>
        <v>O2= 0.245</v>
      </c>
      <c r="BX79" s="106" t="str">
        <f>"O10="&amp;TEXT(BJ79," 0.##0")</f>
        <v>O10= 1.712</v>
      </c>
      <c r="BY79" s="106" t="str">
        <f>"O1="&amp;TEXT(BK79," 0.##0")</f>
        <v>O1= 0.501</v>
      </c>
      <c r="BZ79" s="106" t="str">
        <f>"O11="&amp;TEXT(BL79," 0.##0")</f>
        <v>O11= 0.910</v>
      </c>
      <c r="CA79" s="106" t="str">
        <f>"O6="&amp;TEXT(BM79," 0.##0")</f>
        <v>O6= 0.799</v>
      </c>
      <c r="CB79" s="106" t="str">
        <f>"O8="&amp;TEXT(BN79," 0.##0")</f>
        <v>O8= 0.857</v>
      </c>
      <c r="CC79" s="43"/>
      <c r="CD79" s="43"/>
      <c r="CG79" s="23"/>
      <c r="CH79" s="21"/>
      <c r="CI79" s="10" t="s">
        <v>473</v>
      </c>
      <c r="CJ79" s="52" t="str">
        <f>"V2 ="&amp;TEXT(BK79," 0.##0")</f>
        <v>V2 = 0.501</v>
      </c>
      <c r="CK79" s="52" t="str">
        <f>"V2' ="&amp;TEXT(BK80," 0.##0")</f>
        <v>V2' = 0.501</v>
      </c>
      <c r="CL79" s="52" t="str">
        <f>"V1' ="&amp;TEXT(BJ78," 0.##0")</f>
        <v>V1' = 0.412</v>
      </c>
      <c r="CM79" s="52" t="str">
        <f>"V1' ="&amp;TEXT(BK78," 0.##0")</f>
        <v>V1' = 0.455</v>
      </c>
      <c r="CN79" s="52" t="str">
        <f>"V3 ="&amp;TEXT(BK81," 0.##0")</f>
        <v>V3 = 0.521</v>
      </c>
      <c r="CO79" s="52" t="str">
        <f>"V3' ="&amp;TEXT(BK82," 0.##0")</f>
        <v>V3' = 0.521</v>
      </c>
      <c r="CP79" s="52" t="str">
        <f>"V4 ="&amp;TEXT(BK83," 0.##0")</f>
        <v>V4 = 0.581</v>
      </c>
      <c r="CQ79" s="52" t="str">
        <f>"V4' ="&amp;TEXT(BK84," 0.##0")</f>
        <v>V4' = 0.546</v>
      </c>
      <c r="CR79" s="52" t="str">
        <f>"V4 ="&amp;TEXT(BI83," 0.##0")</f>
        <v>V4 = 0.592</v>
      </c>
      <c r="CS79" s="52" t="str">
        <f>"V4' ="&amp;TEXT(BI84," 0.##0")</f>
        <v>V4' = 0.60</v>
      </c>
      <c r="CT79" s="52" t="str">
        <f>"V4 ="&amp;TEXT(BJ83," 0.##0")</f>
        <v>V4 = 0.927</v>
      </c>
      <c r="CU79" s="52" t="str">
        <f>"V4' ="&amp;TEXT(BJ84," 0.##0")</f>
        <v>V4' = 0.910</v>
      </c>
      <c r="CV79" s="52" t="str">
        <f>"V4 ="&amp;TEXT(BL83," 0.##0")</f>
        <v>V4 = 0.932</v>
      </c>
      <c r="CW79" s="52" t="str">
        <f>"V4' ="&amp;TEXT(BL84," 0.##0")</f>
        <v>V4' = 1.003</v>
      </c>
      <c r="CX79" s="52" t="str">
        <f>"V5' ="&amp;TEXT(BK86," 0.##0")</f>
        <v>V5' = 0.910</v>
      </c>
      <c r="CY79" s="52" t="str">
        <f>"V5 ="&amp;TEXT(BK85," 0.##0")</f>
        <v>V5 = 0.927</v>
      </c>
      <c r="CZ79" s="52" t="str">
        <f>"V5' ="&amp;TEXT(BI86," 0.##0")</f>
        <v>V5' = 1.003</v>
      </c>
      <c r="DA79" s="52" t="str">
        <f>"V5 ="&amp;TEXT(BI85," 0.##0")</f>
        <v>V5 = 0.932</v>
      </c>
      <c r="DB79" s="7"/>
      <c r="DC79" s="7"/>
      <c r="DD79" s="52" t="str">
        <f>"V3 ="&amp;TEXT(BL81," 0.##0")</f>
        <v>V3 = 0.920</v>
      </c>
      <c r="DE79" s="52" t="str">
        <f>"V3' ="&amp;TEXT(BL82," 0.##0")</f>
        <v>V3' = 0.920</v>
      </c>
      <c r="DF79" s="7"/>
      <c r="DG79" s="7"/>
      <c r="DH79" s="7"/>
      <c r="DI79" s="7"/>
      <c r="DJ79" s="7"/>
      <c r="DK79" s="7"/>
      <c r="DL79" s="10" t="s">
        <v>473</v>
      </c>
      <c r="DM79" s="28"/>
    </row>
    <row r="80" spans="2:119" x14ac:dyDescent="0.35">
      <c r="N80" s="4"/>
      <c r="O80" s="10"/>
      <c r="P80" s="35"/>
      <c r="Q80" s="35"/>
      <c r="R80" s="35"/>
      <c r="S80" s="35"/>
      <c r="T80" s="35"/>
      <c r="U80" s="35"/>
      <c r="W80" s="4"/>
      <c r="X80" s="10"/>
      <c r="AF80" s="48"/>
      <c r="AK80" s="4" t="s">
        <v>473</v>
      </c>
      <c r="AL80" s="10" t="s">
        <v>27</v>
      </c>
      <c r="AM80" s="7" t="s">
        <v>486</v>
      </c>
      <c r="AN80" s="7" t="s">
        <v>488</v>
      </c>
      <c r="AO80" s="7" t="s">
        <v>490</v>
      </c>
      <c r="AP80" s="7" t="s">
        <v>30</v>
      </c>
      <c r="AQ80" s="7" t="s">
        <v>492</v>
      </c>
      <c r="AR80" s="7" t="s">
        <v>494</v>
      </c>
      <c r="AV80" s="4" t="s">
        <v>473</v>
      </c>
      <c r="AW80" s="10" t="s">
        <v>27</v>
      </c>
      <c r="AX80" s="35">
        <v>2.323</v>
      </c>
      <c r="AY80" s="35">
        <v>1.6040000000000001</v>
      </c>
      <c r="AZ80" s="35">
        <v>2.0590000000000002</v>
      </c>
      <c r="BA80" s="35">
        <v>1.8380000000000001</v>
      </c>
      <c r="BB80" s="35">
        <v>1.86</v>
      </c>
      <c r="BC80" s="35">
        <v>1.8859999999999999</v>
      </c>
      <c r="BD80" s="35"/>
      <c r="BE80" s="35"/>
      <c r="BF80" s="35"/>
      <c r="BG80" s="4" t="s">
        <v>473</v>
      </c>
      <c r="BH80" s="10" t="s">
        <v>27</v>
      </c>
      <c r="BI80" s="12">
        <f t="shared" si="65"/>
        <v>0.24526760348267987</v>
      </c>
      <c r="BJ80" s="12">
        <f t="shared" si="66"/>
        <v>1.7123005853071316</v>
      </c>
      <c r="BK80" s="12">
        <f t="shared" si="67"/>
        <v>0.5006280384363232</v>
      </c>
      <c r="BL80" s="12">
        <f t="shared" si="68"/>
        <v>0.90974167391082517</v>
      </c>
      <c r="BM80" s="12">
        <f t="shared" si="69"/>
        <v>0.85722568323567794</v>
      </c>
      <c r="BN80" s="12">
        <f t="shared" si="70"/>
        <v>0.799055939062432</v>
      </c>
      <c r="BO80" s="12"/>
      <c r="BP80" s="68">
        <f t="shared" si="71"/>
        <v>5.0242195234350699</v>
      </c>
      <c r="BQ80" s="43">
        <f t="shared" si="72"/>
        <v>5.0352496270431377</v>
      </c>
      <c r="BR80" s="43">
        <v>5</v>
      </c>
      <c r="BS80" s="43"/>
      <c r="BT80" s="43"/>
      <c r="BU80" s="4" t="s">
        <v>473</v>
      </c>
      <c r="BV80" s="108" t="s">
        <v>27</v>
      </c>
      <c r="BW80" s="106" t="str">
        <f>"O2'="&amp;TEXT(BI80," 0.##0")</f>
        <v>O2'= 0.245</v>
      </c>
      <c r="BX80" s="106" t="str">
        <f>"O10'="&amp;TEXT(BJ80," 0.##0")</f>
        <v>O10'= 1.712</v>
      </c>
      <c r="BY80" s="106" t="str">
        <f>"O1'="&amp;TEXT(BK80," 0.##0")</f>
        <v>O1'= 0.501</v>
      </c>
      <c r="BZ80" s="106" t="str">
        <f>"O11'="&amp;TEXT(BL80," 0.##0")</f>
        <v>O11'= 0.910</v>
      </c>
      <c r="CA80" s="106" t="str">
        <f>"O6'="&amp;TEXT(BM80," 0.##0")</f>
        <v>O6'= 0.857</v>
      </c>
      <c r="CB80" s="106" t="str">
        <f>"O8'="&amp;TEXT(BN80," 0.##0")</f>
        <v>O8'= 0.799</v>
      </c>
      <c r="CC80" s="43"/>
      <c r="CD80" s="43"/>
      <c r="CG80" s="23"/>
      <c r="CH80" s="21"/>
      <c r="CI80" s="10" t="s">
        <v>473</v>
      </c>
      <c r="CJ80" s="7"/>
      <c r="CK80" s="7"/>
      <c r="CL80" s="52" t="str">
        <f>"V2 ="&amp;TEXT(BI79," 0.##0")</f>
        <v>V2 = 0.245</v>
      </c>
      <c r="CM80" s="52" t="str">
        <f>"V2' ="&amp;TEXT(BI80," 0.##0")</f>
        <v>V2' = 0.245</v>
      </c>
      <c r="CN80" s="7"/>
      <c r="CO80" s="7"/>
      <c r="CP80" s="52" t="str">
        <f>"V5 ="&amp;TEXT(BL85," 0.##0")</f>
        <v>V5 = 0.592</v>
      </c>
      <c r="CQ80" s="52" t="str">
        <f>"V5' ="&amp;TEXT(BL86," 0.##0")</f>
        <v>V5' = 0.60</v>
      </c>
      <c r="CR80" s="52" t="str">
        <f>"V5 ="&amp;TEXT(BJ85," 0.##0")</f>
        <v>V5 = 0.581</v>
      </c>
      <c r="CS80" s="52" t="str">
        <f>"V5' ="&amp;TEXT(BJ86," 0.##0")</f>
        <v>V5' = 0.546</v>
      </c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10" t="s">
        <v>473</v>
      </c>
      <c r="DM80" s="28"/>
    </row>
    <row r="81" spans="1:117" x14ac:dyDescent="0.35">
      <c r="P81" s="12"/>
      <c r="Q81" s="12"/>
      <c r="R81" s="12"/>
      <c r="S81" s="12"/>
      <c r="T81" s="12"/>
      <c r="U81" s="12"/>
      <c r="AF81" s="48"/>
      <c r="AK81" s="4" t="s">
        <v>473</v>
      </c>
      <c r="AL81" s="8" t="s">
        <v>34</v>
      </c>
      <c r="AM81" s="4" t="s">
        <v>495</v>
      </c>
      <c r="AN81" s="4" t="s">
        <v>497</v>
      </c>
      <c r="AO81" s="4" t="s">
        <v>499</v>
      </c>
      <c r="AP81" s="4" t="s">
        <v>38</v>
      </c>
      <c r="AQ81" s="4" t="s">
        <v>501</v>
      </c>
      <c r="AR81" s="4" t="s">
        <v>503</v>
      </c>
      <c r="AV81" s="4" t="s">
        <v>473</v>
      </c>
      <c r="AW81" s="8" t="s">
        <v>34</v>
      </c>
      <c r="AX81" s="34">
        <v>2.3090000000000002</v>
      </c>
      <c r="AY81" s="34">
        <v>1.6040000000000001</v>
      </c>
      <c r="AZ81" s="34">
        <v>2.044</v>
      </c>
      <c r="BA81" s="34">
        <v>1.8340000000000001</v>
      </c>
      <c r="BB81" s="34">
        <v>1.8580000000000001</v>
      </c>
      <c r="BC81" s="34">
        <v>1.8979999999999999</v>
      </c>
      <c r="BD81" s="34"/>
      <c r="BE81" s="34"/>
      <c r="BF81" s="34"/>
      <c r="BG81" s="4" t="s">
        <v>473</v>
      </c>
      <c r="BH81" s="8" t="s">
        <v>34</v>
      </c>
      <c r="BI81" s="12">
        <f t="shared" si="65"/>
        <v>0.25472580991323623</v>
      </c>
      <c r="BJ81" s="12">
        <f t="shared" si="66"/>
        <v>1.7123005853071316</v>
      </c>
      <c r="BK81" s="12">
        <f t="shared" si="67"/>
        <v>0.52134078594755173</v>
      </c>
      <c r="BL81" s="12">
        <f t="shared" si="68"/>
        <v>0.91963007353539095</v>
      </c>
      <c r="BM81" s="12">
        <f t="shared" si="69"/>
        <v>0.86187188155738292</v>
      </c>
      <c r="BN81" s="12">
        <f t="shared" si="70"/>
        <v>0.77355635323888694</v>
      </c>
      <c r="BO81" s="12"/>
      <c r="BP81" s="68">
        <f t="shared" si="71"/>
        <v>5.0434254894995805</v>
      </c>
      <c r="BQ81" s="43">
        <f t="shared" si="72"/>
        <v>5.0647884028503549</v>
      </c>
      <c r="BR81" s="43">
        <v>5</v>
      </c>
      <c r="BS81" s="43"/>
      <c r="BT81" s="43"/>
      <c r="BU81" s="4" t="s">
        <v>473</v>
      </c>
      <c r="BV81" s="108" t="s">
        <v>34</v>
      </c>
      <c r="BW81" s="106" t="str">
        <f>"O2="&amp;TEXT(BI81," 0.##0")</f>
        <v>O2= 0.255</v>
      </c>
      <c r="BX81" s="106" t="str">
        <f>"O12="&amp;TEXT(BJ81," 0.##0")</f>
        <v>O12= 1.712</v>
      </c>
      <c r="BY81" s="106" t="str">
        <f>"O3="&amp;TEXT(BK81," 0.##0")</f>
        <v>O3= 0.521</v>
      </c>
      <c r="BZ81" s="106" t="str">
        <f>"O11="&amp;TEXT(BL81," 0.##0")</f>
        <v>O11= 0.920</v>
      </c>
      <c r="CA81" s="106" t="str">
        <f>"O7="&amp;TEXT(BM81," 0.##0")</f>
        <v>O7= 0.862</v>
      </c>
      <c r="CB81" s="106" t="str">
        <f>"O9="&amp;TEXT(BN81," 0.##0")</f>
        <v>O9= 0.774</v>
      </c>
      <c r="CC81" s="43"/>
      <c r="CD81" s="43"/>
      <c r="CG81" s="23"/>
      <c r="CH81" s="21"/>
      <c r="CI81" s="10" t="s">
        <v>473</v>
      </c>
      <c r="CJ81" s="7"/>
      <c r="CK81" s="7"/>
      <c r="CL81" s="52" t="str">
        <f>"V3 ="&amp;TEXT(BI81," 0.##0")</f>
        <v>V3 = 0.255</v>
      </c>
      <c r="CM81" s="52" t="str">
        <f>"V3' ="&amp;TEXT(BI82," 0.##0")</f>
        <v>V3' = 0.255</v>
      </c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10" t="s">
        <v>473</v>
      </c>
      <c r="DM81" s="28"/>
    </row>
    <row r="82" spans="1:117" x14ac:dyDescent="0.35">
      <c r="P82" s="12"/>
      <c r="Q82" s="12"/>
      <c r="R82" s="12"/>
      <c r="S82" s="12"/>
      <c r="T82" s="12"/>
      <c r="U82" s="12"/>
      <c r="AF82" s="48"/>
      <c r="AK82" s="4" t="s">
        <v>473</v>
      </c>
      <c r="AL82" s="8" t="s">
        <v>33</v>
      </c>
      <c r="AM82" s="4" t="s">
        <v>496</v>
      </c>
      <c r="AN82" s="4" t="s">
        <v>498</v>
      </c>
      <c r="AO82" s="4" t="s">
        <v>500</v>
      </c>
      <c r="AP82" s="4" t="s">
        <v>44</v>
      </c>
      <c r="AQ82" s="4" t="s">
        <v>502</v>
      </c>
      <c r="AR82" s="4" t="s">
        <v>504</v>
      </c>
      <c r="AV82" s="4" t="s">
        <v>473</v>
      </c>
      <c r="AW82" s="8" t="s">
        <v>33</v>
      </c>
      <c r="AX82" s="34">
        <v>2.3090000000000002</v>
      </c>
      <c r="AY82" s="34">
        <v>1.6040000000000001</v>
      </c>
      <c r="AZ82" s="34">
        <v>2.044</v>
      </c>
      <c r="BA82" s="34">
        <v>1.8340000000000001</v>
      </c>
      <c r="BB82" s="34">
        <v>1.8979999999999999</v>
      </c>
      <c r="BC82" s="34">
        <v>1.8580000000000001</v>
      </c>
      <c r="BD82" s="34"/>
      <c r="BE82" s="34"/>
      <c r="BF82" s="34"/>
      <c r="BG82" s="4" t="s">
        <v>473</v>
      </c>
      <c r="BH82" s="8" t="s">
        <v>33</v>
      </c>
      <c r="BI82" s="12">
        <f t="shared" si="65"/>
        <v>0.25472580991323623</v>
      </c>
      <c r="BJ82" s="12">
        <f t="shared" si="66"/>
        <v>1.7123005853071316</v>
      </c>
      <c r="BK82" s="12">
        <f t="shared" si="67"/>
        <v>0.52134078594755173</v>
      </c>
      <c r="BL82" s="12">
        <f t="shared" si="68"/>
        <v>0.91963007353539095</v>
      </c>
      <c r="BM82" s="12">
        <f t="shared" si="69"/>
        <v>0.77355635323888694</v>
      </c>
      <c r="BN82" s="12">
        <f t="shared" si="70"/>
        <v>0.86187188155738292</v>
      </c>
      <c r="BO82" s="12"/>
      <c r="BP82" s="68">
        <f t="shared" si="71"/>
        <v>5.0434254894995796</v>
      </c>
      <c r="BQ82" s="43">
        <f t="shared" si="72"/>
        <v>5.0647884028503531</v>
      </c>
      <c r="BR82" s="43">
        <v>5</v>
      </c>
      <c r="BS82" s="43"/>
      <c r="BT82" s="43"/>
      <c r="BU82" s="4" t="s">
        <v>473</v>
      </c>
      <c r="BV82" s="108" t="s">
        <v>33</v>
      </c>
      <c r="BW82" s="106" t="str">
        <f>"O2'="&amp;TEXT(BI82," 0.##0")</f>
        <v>O2'= 0.255</v>
      </c>
      <c r="BX82" s="106" t="str">
        <f>"O12'="&amp;TEXT(BJ82," 0.##0")</f>
        <v>O12'= 1.712</v>
      </c>
      <c r="BY82" s="106" t="str">
        <f>"O3'="&amp;TEXT(BK82," 0.##0")</f>
        <v>O3'= 0.521</v>
      </c>
      <c r="BZ82" s="106" t="str">
        <f>"O11'="&amp;TEXT(BL82," 0.##0")</f>
        <v>O11'= 0.920</v>
      </c>
      <c r="CA82" s="106" t="str">
        <f>"O7'="&amp;TEXT(BM82," 0.##0")</f>
        <v>O7'= 0.774</v>
      </c>
      <c r="CB82" s="106" t="str">
        <f>"O9'="&amp;TEXT(BN82," 0.##0")</f>
        <v>O9'= 0.862</v>
      </c>
      <c r="CC82" s="43"/>
      <c r="CD82" s="43"/>
      <c r="CG82" s="24"/>
      <c r="CH82" s="21"/>
      <c r="CI82" s="10" t="s">
        <v>473</v>
      </c>
      <c r="CJ82" s="7"/>
      <c r="CK82" s="7"/>
      <c r="CL82" s="52" t="str">
        <f>"V4 ="&amp;TEXT(BN83," 0.##0")</f>
        <v>V4 = 0.288</v>
      </c>
      <c r="CM82" s="52" t="str">
        <f>"V4' ="&amp;TEXT(BN84," 0.##0")</f>
        <v>V4' = 0.313</v>
      </c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10" t="s">
        <v>473</v>
      </c>
      <c r="DM82" s="28"/>
    </row>
    <row r="83" spans="1:117" ht="15.5" x14ac:dyDescent="0.35">
      <c r="B83" s="39" t="s">
        <v>821</v>
      </c>
      <c r="C83" s="4" t="s">
        <v>97</v>
      </c>
      <c r="D83" s="8" t="s">
        <v>34</v>
      </c>
      <c r="E83" s="4" t="s">
        <v>35</v>
      </c>
      <c r="F83" s="4" t="s">
        <v>36</v>
      </c>
      <c r="G83" s="4" t="s">
        <v>37</v>
      </c>
      <c r="H83" s="4" t="s">
        <v>38</v>
      </c>
      <c r="I83" s="4" t="s">
        <v>39</v>
      </c>
      <c r="J83" s="4" t="s">
        <v>40</v>
      </c>
      <c r="N83" s="4" t="s">
        <v>97</v>
      </c>
      <c r="O83" s="8" t="s">
        <v>34</v>
      </c>
      <c r="P83" s="34">
        <v>2.3180000000000001</v>
      </c>
      <c r="Q83" s="34">
        <v>1.607</v>
      </c>
      <c r="R83" s="34">
        <v>2.0369999999999999</v>
      </c>
      <c r="S83" s="34">
        <v>1.8340000000000001</v>
      </c>
      <c r="T83" s="34">
        <v>1.8660000000000001</v>
      </c>
      <c r="U83" s="34">
        <v>1.887</v>
      </c>
      <c r="W83" s="4" t="s">
        <v>97</v>
      </c>
      <c r="X83" s="8" t="s">
        <v>34</v>
      </c>
      <c r="Y83" s="12">
        <f t="shared" ref="Y83:AD118" si="73">EXP((1.803-P83)/0.37)</f>
        <v>0.24860452655339907</v>
      </c>
      <c r="Z83" s="12">
        <f t="shared" si="73"/>
        <v>1.6984731997688605</v>
      </c>
      <c r="AA83" s="12">
        <f t="shared" si="73"/>
        <v>0.53129788176043102</v>
      </c>
      <c r="AB83" s="12">
        <f t="shared" si="73"/>
        <v>0.91963007353539095</v>
      </c>
      <c r="AC83" s="12">
        <f t="shared" si="73"/>
        <v>0.84343682988878665</v>
      </c>
      <c r="AD83" s="12">
        <f t="shared" si="73"/>
        <v>0.7968992441816749</v>
      </c>
      <c r="AE83" s="12"/>
      <c r="AF83" s="68">
        <f t="shared" ref="AF83:AF118" si="74">SUM(Y83:AD83)</f>
        <v>5.0383417556885428</v>
      </c>
      <c r="AG83" s="43">
        <f t="shared" ref="AG83:AG118" si="75">(AF83*1.538)-2.692</f>
        <v>5.0569696202489789</v>
      </c>
      <c r="AH83" s="43">
        <v>5</v>
      </c>
      <c r="AK83" s="4" t="s">
        <v>473</v>
      </c>
      <c r="AL83" s="8" t="s">
        <v>47</v>
      </c>
      <c r="AM83" s="4" t="s">
        <v>505</v>
      </c>
      <c r="AN83" s="4" t="s">
        <v>362</v>
      </c>
      <c r="AO83" s="4" t="s">
        <v>414</v>
      </c>
      <c r="AP83" s="4" t="s">
        <v>249</v>
      </c>
      <c r="AQ83" s="4" t="s">
        <v>507</v>
      </c>
      <c r="AR83" s="4" t="s">
        <v>509</v>
      </c>
      <c r="AV83" s="4" t="s">
        <v>473</v>
      </c>
      <c r="AW83" s="8" t="s">
        <v>47</v>
      </c>
      <c r="AX83" s="34">
        <v>1.9970000000000001</v>
      </c>
      <c r="AY83" s="34">
        <v>1.831</v>
      </c>
      <c r="AZ83" s="34">
        <v>2.004</v>
      </c>
      <c r="BA83" s="34">
        <v>1.829</v>
      </c>
      <c r="BB83" s="34">
        <v>1.6</v>
      </c>
      <c r="BC83" s="34">
        <v>2.2639999999999998</v>
      </c>
      <c r="BD83" s="34"/>
      <c r="BE83" s="34"/>
      <c r="BF83" s="34"/>
      <c r="BG83" s="4" t="s">
        <v>473</v>
      </c>
      <c r="BH83" s="8" t="s">
        <v>47</v>
      </c>
      <c r="BI83" s="12">
        <f t="shared" si="65"/>
        <v>0.59195519900138971</v>
      </c>
      <c r="BJ83" s="12">
        <f t="shared" si="66"/>
        <v>0.92711684434878605</v>
      </c>
      <c r="BK83" s="12">
        <f t="shared" si="67"/>
        <v>0.58086131958696663</v>
      </c>
      <c r="BL83" s="12">
        <f t="shared" si="68"/>
        <v>0.93214185562700447</v>
      </c>
      <c r="BM83" s="12">
        <f t="shared" si="69"/>
        <v>1.7309123659372385</v>
      </c>
      <c r="BN83" s="12">
        <f t="shared" si="70"/>
        <v>0.28766866038218003</v>
      </c>
      <c r="BO83" s="12"/>
      <c r="BP83" s="68">
        <f t="shared" si="71"/>
        <v>5.0506562448835659</v>
      </c>
      <c r="BQ83" s="43">
        <f t="shared" si="72"/>
        <v>5.0759093046309243</v>
      </c>
      <c r="BR83" s="43">
        <v>5</v>
      </c>
      <c r="BS83" s="43"/>
      <c r="BT83" s="43"/>
      <c r="BU83" s="4" t="s">
        <v>473</v>
      </c>
      <c r="BV83" s="108" t="s">
        <v>47</v>
      </c>
      <c r="BW83" s="106" t="str">
        <f>"O5="&amp;TEXT(BI83," 0.##0")</f>
        <v>O5= 0.592</v>
      </c>
      <c r="BX83" s="106" t="str">
        <f>"O6="&amp;TEXT(BJ83," 0.##0")</f>
        <v>O6= 0.927</v>
      </c>
      <c r="BY83" s="106" t="str">
        <f>"O4="&amp;TEXT(BK83," 0.##0")</f>
        <v>O4= 0.581</v>
      </c>
      <c r="BZ83" s="106" t="str">
        <f>"O7="&amp;TEXT(BL83," 0.##0")</f>
        <v>O7= 0.932</v>
      </c>
      <c r="CA83" s="106" t="str">
        <f>"O13="&amp;TEXT(BM83," 0.##0")</f>
        <v>O13= 1.731</v>
      </c>
      <c r="CB83" s="106" t="str">
        <f>"O2="&amp;TEXT(BN83," 0.##0")</f>
        <v>O2= 0.288</v>
      </c>
      <c r="CC83" s="43"/>
      <c r="CD83" s="43"/>
      <c r="CI83" s="47" t="s">
        <v>473</v>
      </c>
      <c r="CJ83" s="16"/>
      <c r="CK83" s="16"/>
      <c r="CL83" s="53" t="str">
        <f>"V5' ="&amp;TEXT(BN86," 0.##0")</f>
        <v>V5' = 0.313</v>
      </c>
      <c r="CM83" s="53" t="str">
        <f>"V5 ="&amp;TEXT(BN85," 0.##0")</f>
        <v>V5 = 0.288</v>
      </c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47" t="s">
        <v>473</v>
      </c>
      <c r="DM83" s="28"/>
    </row>
    <row r="84" spans="1:117" x14ac:dyDescent="0.35">
      <c r="C84" s="4" t="s">
        <v>97</v>
      </c>
      <c r="D84" s="8" t="s">
        <v>33</v>
      </c>
      <c r="E84" s="4" t="s">
        <v>41</v>
      </c>
      <c r="F84" s="4" t="s">
        <v>42</v>
      </c>
      <c r="G84" s="4" t="s">
        <v>43</v>
      </c>
      <c r="H84" s="4" t="s">
        <v>44</v>
      </c>
      <c r="I84" s="4" t="s">
        <v>45</v>
      </c>
      <c r="J84" s="4" t="s">
        <v>46</v>
      </c>
      <c r="N84" s="4" t="s">
        <v>97</v>
      </c>
      <c r="O84" s="8" t="s">
        <v>33</v>
      </c>
      <c r="P84" s="34">
        <v>2.3180000000000001</v>
      </c>
      <c r="Q84" s="34">
        <v>1.607</v>
      </c>
      <c r="R84" s="34">
        <v>2.0369999999999999</v>
      </c>
      <c r="S84" s="34">
        <v>1.8340000000000001</v>
      </c>
      <c r="T84" s="34">
        <v>1.887</v>
      </c>
      <c r="U84" s="34">
        <v>1.8660000000000001</v>
      </c>
      <c r="W84" s="4" t="s">
        <v>97</v>
      </c>
      <c r="X84" s="8" t="s">
        <v>33</v>
      </c>
      <c r="Y84" s="12">
        <f t="shared" si="73"/>
        <v>0.24860452655339907</v>
      </c>
      <c r="Z84" s="12">
        <f t="shared" si="73"/>
        <v>1.6984731997688605</v>
      </c>
      <c r="AA84" s="12">
        <f t="shared" si="73"/>
        <v>0.53129788176043102</v>
      </c>
      <c r="AB84" s="12">
        <f t="shared" si="73"/>
        <v>0.91963007353539095</v>
      </c>
      <c r="AC84" s="12">
        <f t="shared" si="73"/>
        <v>0.7968992441816749</v>
      </c>
      <c r="AD84" s="12">
        <f t="shared" si="73"/>
        <v>0.84343682988878665</v>
      </c>
      <c r="AE84" s="12"/>
      <c r="AF84" s="68">
        <f t="shared" si="74"/>
        <v>5.0383417556885428</v>
      </c>
      <c r="AG84" s="43">
        <f t="shared" si="75"/>
        <v>5.0569696202489789</v>
      </c>
      <c r="AH84" s="43">
        <v>5</v>
      </c>
      <c r="AK84" s="4" t="s">
        <v>473</v>
      </c>
      <c r="AL84" s="8" t="s">
        <v>48</v>
      </c>
      <c r="AM84" s="4" t="s">
        <v>404</v>
      </c>
      <c r="AN84" s="4" t="s">
        <v>313</v>
      </c>
      <c r="AO84" s="4" t="s">
        <v>137</v>
      </c>
      <c r="AP84" s="4" t="s">
        <v>506</v>
      </c>
      <c r="AQ84" s="4" t="s">
        <v>508</v>
      </c>
      <c r="AR84" s="4" t="s">
        <v>510</v>
      </c>
      <c r="AV84" s="4" t="s">
        <v>473</v>
      </c>
      <c r="AW84" s="8" t="s">
        <v>48</v>
      </c>
      <c r="AX84" s="34">
        <v>1.992</v>
      </c>
      <c r="AY84" s="34">
        <v>1.8380000000000001</v>
      </c>
      <c r="AZ84" s="34">
        <v>2.0270000000000001</v>
      </c>
      <c r="BA84" s="34">
        <v>1.802</v>
      </c>
      <c r="BB84" s="34">
        <v>1.6080000000000001</v>
      </c>
      <c r="BC84" s="34">
        <v>2.2330000000000001</v>
      </c>
      <c r="BD84" s="34"/>
      <c r="BE84" s="34"/>
      <c r="BF84" s="34"/>
      <c r="BG84" s="4" t="s">
        <v>473</v>
      </c>
      <c r="BH84" s="8" t="s">
        <v>48</v>
      </c>
      <c r="BI84" s="12">
        <f t="shared" si="65"/>
        <v>0.60000888783893525</v>
      </c>
      <c r="BJ84" s="12">
        <f t="shared" si="66"/>
        <v>0.90974167391082517</v>
      </c>
      <c r="BK84" s="12">
        <f t="shared" si="67"/>
        <v>0.54585308998396542</v>
      </c>
      <c r="BL84" s="12">
        <f t="shared" si="68"/>
        <v>1.0027063582962377</v>
      </c>
      <c r="BM84" s="12">
        <f t="shared" si="69"/>
        <v>1.6938889294118407</v>
      </c>
      <c r="BN84" s="12">
        <f t="shared" si="70"/>
        <v>0.31280910516146698</v>
      </c>
      <c r="BO84" s="12"/>
      <c r="BP84" s="68">
        <f t="shared" si="71"/>
        <v>5.065008044603271</v>
      </c>
      <c r="BQ84" s="43">
        <f t="shared" si="72"/>
        <v>5.097982372599831</v>
      </c>
      <c r="BR84" s="43">
        <v>5</v>
      </c>
      <c r="BS84" s="43"/>
      <c r="BT84" s="43"/>
      <c r="BU84" s="4" t="s">
        <v>473</v>
      </c>
      <c r="BV84" s="108" t="s">
        <v>48</v>
      </c>
      <c r="BW84" s="106" t="str">
        <f>"O5'="&amp;TEXT(BI84," 0.##0")</f>
        <v>O5'= 0.60</v>
      </c>
      <c r="BX84" s="106" t="str">
        <f>"O6'="&amp;TEXT(BJ84," 0.##0")</f>
        <v>O6'= 0.910</v>
      </c>
      <c r="BY84" s="106" t="str">
        <f>"O4'="&amp;TEXT(BK84," 0.##0")</f>
        <v>O4'= 0.546</v>
      </c>
      <c r="BZ84" s="106" t="str">
        <f>"O7'="&amp;TEXT(BL84," 0.##0")</f>
        <v>O7'= 1.003</v>
      </c>
      <c r="CA84" s="106" t="str">
        <f>"O13'="&amp;TEXT(BM84," 0.##0")</f>
        <v>O13'= 1.694</v>
      </c>
      <c r="CB84" s="106" t="str">
        <f>"O2'="&amp;TEXT(BN84," 0.##0")</f>
        <v>O2'= 0.313</v>
      </c>
      <c r="CC84" s="43"/>
      <c r="CD84" s="43"/>
      <c r="CG84" s="2" t="s">
        <v>935</v>
      </c>
      <c r="CI84" s="20"/>
      <c r="CJ84" s="19">
        <f>2-(SUM(BI77+BK79))</f>
        <v>0.12373217954029014</v>
      </c>
      <c r="CK84" s="19">
        <f>2-SUM(BI78,BK80)</f>
        <v>0.12373217954029014</v>
      </c>
      <c r="CL84" s="19">
        <f>2-(SUM(BK77,BJ78,BI79,BI81,BN83,BN86))</f>
        <v>3.1985496379542289E-2</v>
      </c>
      <c r="CM84" s="19">
        <f>2-(SUM(BJ77,BK78,BI80,BI82,BN84,BN85))</f>
        <v>3.1985496379542289E-2</v>
      </c>
      <c r="CN84" s="19">
        <f>2-(SUM(BL78,BK81))</f>
        <v>0.13970095648194425</v>
      </c>
      <c r="CO84" s="19">
        <f>2-SUM(BK82,BL77)</f>
        <v>0.13970095648194425</v>
      </c>
      <c r="CP84" s="19">
        <f>2-SUM(BM77,BK83,BL85)</f>
        <v>0.11963274935328227</v>
      </c>
      <c r="CQ84" s="19">
        <f>2-SUM(BL86,BK84,BM78)</f>
        <v>0.10930453638966542</v>
      </c>
      <c r="CR84" s="19">
        <f>2-(SUM(BN78,BI83,BJ85))</f>
        <v>0.11963274935328227</v>
      </c>
      <c r="CS84" s="19">
        <f>2-SUM(BN77,BI84,BJ86)</f>
        <v>0.10930453638966542</v>
      </c>
      <c r="CT84" s="19">
        <f>2-SUM(BM79,BJ83)</f>
        <v>0.27382721658878184</v>
      </c>
      <c r="CU84" s="19">
        <f>2-SUM(BM80,BJ84)</f>
        <v>0.23303264285349679</v>
      </c>
      <c r="CV84" s="19">
        <f>2-SUM(BM81,BL83)</f>
        <v>0.20598626281561261</v>
      </c>
      <c r="CW84" s="19">
        <f>2-SUM(BL84,BM82)</f>
        <v>0.22373728846487539</v>
      </c>
      <c r="CX84" s="19">
        <f>2-SUM(BK86,BN79)</f>
        <v>0.23303264285349679</v>
      </c>
      <c r="CY84" s="19">
        <f>2-SUM(BN80,BK85)</f>
        <v>0.27382721658878184</v>
      </c>
      <c r="CZ84" s="19">
        <f>2-SUM(BN81,BI86)</f>
        <v>0.22373728846487539</v>
      </c>
      <c r="DA84" s="19">
        <f>2-SUM(BI85,BN82)</f>
        <v>0.20598626281561261</v>
      </c>
      <c r="DB84" s="19">
        <f>2-BJ79</f>
        <v>0.28769941469286842</v>
      </c>
      <c r="DC84" s="19">
        <f>2-BJ80</f>
        <v>0.28769941469286842</v>
      </c>
      <c r="DD84" s="19">
        <f>2-SUM(BL79,BL81)</f>
        <v>0.17062825255378389</v>
      </c>
      <c r="DE84" s="19">
        <f>2-SUM(BL80,BL82)</f>
        <v>0.17062825255378389</v>
      </c>
      <c r="DF84" s="19">
        <f>2-BJ81</f>
        <v>0.28769941469286842</v>
      </c>
      <c r="DG84" s="19">
        <f>2-BJ82</f>
        <v>0.28769941469286842</v>
      </c>
      <c r="DH84" s="19">
        <f>2-BM83</f>
        <v>0.26908763406276148</v>
      </c>
      <c r="DI84" s="19">
        <f>2-BM84</f>
        <v>0.30611107058815934</v>
      </c>
      <c r="DJ84" s="19">
        <f>2-BM85</f>
        <v>0.26908763406276148</v>
      </c>
      <c r="DK84" s="19">
        <f>2-BM86</f>
        <v>0.30611107058815934</v>
      </c>
      <c r="DL84" s="20"/>
      <c r="DM84" s="45">
        <f>SUM(CJ84:DK84)</f>
        <v>5.564330230915866</v>
      </c>
    </row>
    <row r="85" spans="1:117" x14ac:dyDescent="0.35">
      <c r="B85" s="25"/>
      <c r="C85" s="14" t="s">
        <v>744</v>
      </c>
      <c r="D85" s="32" t="s">
        <v>34</v>
      </c>
      <c r="E85" s="14" t="s">
        <v>829</v>
      </c>
      <c r="F85" s="14" t="s">
        <v>917</v>
      </c>
      <c r="G85" s="14" t="s">
        <v>919</v>
      </c>
      <c r="H85" s="14" t="s">
        <v>830</v>
      </c>
      <c r="I85" s="14" t="s">
        <v>921</v>
      </c>
      <c r="J85" s="14" t="s">
        <v>923</v>
      </c>
      <c r="K85" s="25"/>
      <c r="L85" s="25"/>
      <c r="M85" s="25"/>
      <c r="N85" s="14" t="s">
        <v>744</v>
      </c>
      <c r="O85" s="32" t="s">
        <v>34</v>
      </c>
      <c r="P85" s="38">
        <v>2.3260000000000001</v>
      </c>
      <c r="Q85" s="38">
        <v>1.633</v>
      </c>
      <c r="R85" s="38">
        <v>2.0750000000000002</v>
      </c>
      <c r="S85" s="38">
        <v>1.8640000000000001</v>
      </c>
      <c r="T85" s="38">
        <v>1.94</v>
      </c>
      <c r="U85" s="38">
        <v>1.891</v>
      </c>
      <c r="V85" s="25"/>
      <c r="W85" s="14" t="s">
        <v>744</v>
      </c>
      <c r="X85" s="32" t="s">
        <v>34</v>
      </c>
      <c r="Y85" s="37">
        <f t="shared" si="73"/>
        <v>0.24328698761271872</v>
      </c>
      <c r="Z85" s="37">
        <f t="shared" si="73"/>
        <v>1.5832179601652814</v>
      </c>
      <c r="AA85" s="37">
        <f t="shared" si="73"/>
        <v>0.47944066531794555</v>
      </c>
      <c r="AB85" s="37">
        <f t="shared" si="73"/>
        <v>0.84800829206045381</v>
      </c>
      <c r="AC85" s="37">
        <f t="shared" si="73"/>
        <v>0.69054767090855218</v>
      </c>
      <c r="AD85" s="37">
        <f t="shared" si="73"/>
        <v>0.78833051811045263</v>
      </c>
      <c r="AE85" s="37"/>
      <c r="AF85" s="92">
        <f t="shared" si="74"/>
        <v>4.632832094175404</v>
      </c>
      <c r="AG85" s="88">
        <f t="shared" si="75"/>
        <v>4.4332957608417711</v>
      </c>
      <c r="AH85" s="88">
        <v>4.43</v>
      </c>
      <c r="AK85" s="4" t="s">
        <v>473</v>
      </c>
      <c r="AL85" s="8" t="s">
        <v>61</v>
      </c>
      <c r="AM85" s="4" t="s">
        <v>511</v>
      </c>
      <c r="AN85" s="4" t="s">
        <v>512</v>
      </c>
      <c r="AO85" s="4" t="s">
        <v>412</v>
      </c>
      <c r="AP85" s="7" t="s">
        <v>247</v>
      </c>
      <c r="AQ85" s="7" t="s">
        <v>816</v>
      </c>
      <c r="AR85" s="4" t="s">
        <v>516</v>
      </c>
      <c r="AV85" s="4" t="s">
        <v>473</v>
      </c>
      <c r="AW85" s="8" t="s">
        <v>61</v>
      </c>
      <c r="AX85" s="34">
        <v>1.829</v>
      </c>
      <c r="AY85" s="34">
        <v>2.004</v>
      </c>
      <c r="AZ85" s="34">
        <v>1.831</v>
      </c>
      <c r="BA85" s="35">
        <v>1.9970000000000001</v>
      </c>
      <c r="BB85" s="35">
        <v>1.6</v>
      </c>
      <c r="BC85" s="34">
        <v>2.2639999999999998</v>
      </c>
      <c r="BD85" s="34"/>
      <c r="BE85" s="34"/>
      <c r="BF85" s="34"/>
      <c r="BG85" s="4" t="s">
        <v>473</v>
      </c>
      <c r="BH85" s="8" t="s">
        <v>61</v>
      </c>
      <c r="BI85" s="12">
        <f t="shared" si="65"/>
        <v>0.93214185562700447</v>
      </c>
      <c r="BJ85" s="12">
        <f t="shared" si="66"/>
        <v>0.58086131958696663</v>
      </c>
      <c r="BK85" s="12">
        <f t="shared" si="67"/>
        <v>0.92711684434878605</v>
      </c>
      <c r="BL85" s="12">
        <f t="shared" si="68"/>
        <v>0.59195519900138971</v>
      </c>
      <c r="BM85" s="12">
        <f t="shared" si="69"/>
        <v>1.7309123659372385</v>
      </c>
      <c r="BN85" s="12">
        <f t="shared" si="70"/>
        <v>0.28766866038218003</v>
      </c>
      <c r="BO85" s="12"/>
      <c r="BP85" s="68">
        <f t="shared" si="71"/>
        <v>5.050656244883565</v>
      </c>
      <c r="BQ85" s="43">
        <f t="shared" si="72"/>
        <v>5.0759093046309234</v>
      </c>
      <c r="BR85" s="43">
        <v>5</v>
      </c>
      <c r="BS85" s="43"/>
      <c r="BT85" s="43"/>
      <c r="BU85" s="4" t="s">
        <v>473</v>
      </c>
      <c r="BV85" s="108" t="s">
        <v>61</v>
      </c>
      <c r="BW85" s="106" t="str">
        <f>"O9'="&amp;TEXT(BI85," 0.##0")</f>
        <v>O9'= 0.932</v>
      </c>
      <c r="BX85" s="106" t="str">
        <f>"O5="&amp;TEXT(BJ85," 0.##0")</f>
        <v>O5= 0.581</v>
      </c>
      <c r="BY85" s="106" t="str">
        <f>"O8'="&amp;TEXT(BK85," 0.##0")</f>
        <v>O8'= 0.927</v>
      </c>
      <c r="BZ85" s="106" t="str">
        <f>"O4="&amp;TEXT(BL85," 0.##0")</f>
        <v>O4= 0.592</v>
      </c>
      <c r="CA85" s="106" t="str">
        <f>"O14="&amp;TEXT(BM85," 0.##0")</f>
        <v>O14= 1.731</v>
      </c>
      <c r="CB85" s="106" t="str">
        <f>"O2'="&amp;TEXT(BN85," 0.##0")</f>
        <v>O2'= 0.288</v>
      </c>
      <c r="CC85" s="43"/>
      <c r="CD85" s="43"/>
    </row>
    <row r="86" spans="1:117" x14ac:dyDescent="0.35">
      <c r="B86" s="25"/>
      <c r="C86" s="14" t="s">
        <v>744</v>
      </c>
      <c r="D86" s="32" t="s">
        <v>33</v>
      </c>
      <c r="E86" s="14" t="s">
        <v>755</v>
      </c>
      <c r="F86" s="14" t="s">
        <v>918</v>
      </c>
      <c r="G86" s="14" t="s">
        <v>920</v>
      </c>
      <c r="H86" s="14" t="s">
        <v>756</v>
      </c>
      <c r="I86" s="14" t="s">
        <v>922</v>
      </c>
      <c r="J86" s="14" t="s">
        <v>924</v>
      </c>
      <c r="K86" s="25"/>
      <c r="L86" s="25"/>
      <c r="M86" s="25"/>
      <c r="N86" s="14" t="s">
        <v>744</v>
      </c>
      <c r="O86" s="32" t="s">
        <v>33</v>
      </c>
      <c r="P86" s="38">
        <v>2.3260000000000001</v>
      </c>
      <c r="Q86" s="38">
        <v>1.633</v>
      </c>
      <c r="R86" s="38">
        <v>2.0750000000000002</v>
      </c>
      <c r="S86" s="38">
        <v>1.8640000000000001</v>
      </c>
      <c r="T86" s="38">
        <v>1.94</v>
      </c>
      <c r="U86" s="38">
        <v>1.891</v>
      </c>
      <c r="V86" s="25"/>
      <c r="W86" s="14" t="s">
        <v>744</v>
      </c>
      <c r="X86" s="32" t="s">
        <v>33</v>
      </c>
      <c r="Y86" s="37">
        <f t="shared" si="73"/>
        <v>0.24328698761271872</v>
      </c>
      <c r="Z86" s="37">
        <f t="shared" si="73"/>
        <v>1.5832179601652814</v>
      </c>
      <c r="AA86" s="37">
        <f t="shared" si="73"/>
        <v>0.47944066531794555</v>
      </c>
      <c r="AB86" s="37">
        <f t="shared" si="73"/>
        <v>0.84800829206045381</v>
      </c>
      <c r="AC86" s="37">
        <f t="shared" si="73"/>
        <v>0.69054767090855218</v>
      </c>
      <c r="AD86" s="37">
        <f t="shared" si="73"/>
        <v>0.78833051811045263</v>
      </c>
      <c r="AE86" s="37"/>
      <c r="AF86" s="92">
        <f t="shared" si="74"/>
        <v>4.632832094175404</v>
      </c>
      <c r="AG86" s="88">
        <f t="shared" si="75"/>
        <v>4.4332957608417711</v>
      </c>
      <c r="AH86" s="88">
        <v>4.43</v>
      </c>
      <c r="AK86" s="4" t="s">
        <v>473</v>
      </c>
      <c r="AL86" s="8" t="s">
        <v>62</v>
      </c>
      <c r="AM86" s="4" t="s">
        <v>842</v>
      </c>
      <c r="AN86" s="4" t="s">
        <v>513</v>
      </c>
      <c r="AO86" s="4" t="s">
        <v>514</v>
      </c>
      <c r="AP86" s="7" t="s">
        <v>515</v>
      </c>
      <c r="AQ86" s="7" t="s">
        <v>417</v>
      </c>
      <c r="AR86" s="4" t="s">
        <v>517</v>
      </c>
      <c r="AV86" s="4" t="s">
        <v>473</v>
      </c>
      <c r="AW86" s="8" t="s">
        <v>62</v>
      </c>
      <c r="AX86" s="34">
        <v>1.802</v>
      </c>
      <c r="AY86" s="34">
        <v>2.0270000000000001</v>
      </c>
      <c r="AZ86" s="34">
        <v>1.8380000000000001</v>
      </c>
      <c r="BA86" s="35">
        <v>1.992</v>
      </c>
      <c r="BB86" s="35">
        <v>1.6080000000000001</v>
      </c>
      <c r="BC86" s="34">
        <v>2.2330000000000001</v>
      </c>
      <c r="BD86" s="34"/>
      <c r="BE86" s="34"/>
      <c r="BF86" s="34"/>
      <c r="BG86" s="4" t="s">
        <v>473</v>
      </c>
      <c r="BH86" s="8" t="s">
        <v>62</v>
      </c>
      <c r="BI86" s="12">
        <f t="shared" si="65"/>
        <v>1.0027063582962377</v>
      </c>
      <c r="BJ86" s="12">
        <f t="shared" si="66"/>
        <v>0.54585308998396542</v>
      </c>
      <c r="BK86" s="12">
        <f t="shared" si="67"/>
        <v>0.90974167391082517</v>
      </c>
      <c r="BL86" s="12">
        <f t="shared" si="68"/>
        <v>0.60000888783893525</v>
      </c>
      <c r="BM86" s="12">
        <f t="shared" si="69"/>
        <v>1.6938889294118407</v>
      </c>
      <c r="BN86" s="12">
        <f t="shared" si="70"/>
        <v>0.31280910516146698</v>
      </c>
      <c r="BO86" s="12"/>
      <c r="BP86" s="68">
        <f t="shared" si="71"/>
        <v>5.065008044603271</v>
      </c>
      <c r="BQ86" s="43">
        <f t="shared" si="72"/>
        <v>5.097982372599831</v>
      </c>
      <c r="BR86" s="43">
        <v>5</v>
      </c>
      <c r="BS86" s="43"/>
      <c r="BT86" s="43"/>
      <c r="BU86" s="4" t="s">
        <v>473</v>
      </c>
      <c r="BV86" s="108" t="s">
        <v>62</v>
      </c>
      <c r="BW86" s="106" t="str">
        <f>"O9="&amp;TEXT(BI86," 0.##0")</f>
        <v>O9= 1.003</v>
      </c>
      <c r="BX86" s="106" t="str">
        <f>"O5'="&amp;TEXT(BJ86," 0.##0")</f>
        <v>O5'= 0.546</v>
      </c>
      <c r="BY86" s="106" t="str">
        <f>"O8="&amp;TEXT(BK86," 0.##0")</f>
        <v>O8= 0.910</v>
      </c>
      <c r="BZ86" s="106" t="str">
        <f>"O4'="&amp;TEXT(BL86," 0.##0")</f>
        <v>O4'= 0.60</v>
      </c>
      <c r="CA86" s="106" t="str">
        <f>"O14'="&amp;TEXT(BM86," 0.##0")</f>
        <v>O14'= 1.694</v>
      </c>
      <c r="CB86" s="106" t="str">
        <f>"O2="&amp;TEXT(BN86," 0.##0")</f>
        <v>O2= 0.313</v>
      </c>
      <c r="CC86" s="43"/>
      <c r="CD86" s="43"/>
    </row>
    <row r="87" spans="1:117" x14ac:dyDescent="0.35">
      <c r="C87" s="4" t="s">
        <v>156</v>
      </c>
      <c r="D87" s="8" t="s">
        <v>34</v>
      </c>
      <c r="E87" s="4" t="s">
        <v>122</v>
      </c>
      <c r="F87" s="4" t="s">
        <v>124</v>
      </c>
      <c r="G87" s="4" t="s">
        <v>126</v>
      </c>
      <c r="H87" s="4" t="s">
        <v>127</v>
      </c>
      <c r="I87" s="4" t="s">
        <v>129</v>
      </c>
      <c r="J87" s="4" t="s">
        <v>131</v>
      </c>
      <c r="N87" s="4" t="s">
        <v>156</v>
      </c>
      <c r="O87" s="8" t="s">
        <v>34</v>
      </c>
      <c r="P87" s="34">
        <v>2.3519999999999999</v>
      </c>
      <c r="Q87" s="34">
        <v>1.6</v>
      </c>
      <c r="R87" s="34">
        <v>2.052</v>
      </c>
      <c r="S87" s="34">
        <v>1.806</v>
      </c>
      <c r="T87" s="34">
        <v>1.885</v>
      </c>
      <c r="U87" s="34">
        <v>1.875</v>
      </c>
      <c r="W87" s="4" t="s">
        <v>156</v>
      </c>
      <c r="X87" s="8" t="s">
        <v>34</v>
      </c>
      <c r="Y87" s="12">
        <f t="shared" si="73"/>
        <v>0.2267779840832238</v>
      </c>
      <c r="Z87" s="12">
        <f t="shared" si="73"/>
        <v>1.7309123659372385</v>
      </c>
      <c r="AA87" s="12">
        <f t="shared" si="73"/>
        <v>0.51018954116100301</v>
      </c>
      <c r="AB87" s="12">
        <f t="shared" si="73"/>
        <v>0.99192467394047412</v>
      </c>
      <c r="AC87" s="12">
        <f t="shared" si="73"/>
        <v>0.80121847073227159</v>
      </c>
      <c r="AD87" s="12">
        <f t="shared" si="73"/>
        <v>0.82316830730118307</v>
      </c>
      <c r="AE87" s="12"/>
      <c r="AF87" s="68">
        <f t="shared" si="74"/>
        <v>5.0841913431553944</v>
      </c>
      <c r="AG87" s="43">
        <f t="shared" si="75"/>
        <v>5.1274862857729966</v>
      </c>
      <c r="AH87" s="43">
        <v>5</v>
      </c>
      <c r="BN87" t="s">
        <v>839</v>
      </c>
      <c r="BP87" s="70">
        <f>AVERAGE(BP77:BP86)</f>
        <v>5.043566976908413</v>
      </c>
      <c r="BQ87" s="69"/>
      <c r="BR87" s="70">
        <f>AVERAGE(BR77:BR86)</f>
        <v>5</v>
      </c>
      <c r="BS87" s="70"/>
      <c r="BT87" s="70"/>
      <c r="BU87" s="109"/>
      <c r="BV87" s="109"/>
      <c r="BW87" s="70"/>
      <c r="BX87" s="70"/>
      <c r="BY87" s="70"/>
      <c r="BZ87" s="70"/>
      <c r="CA87" s="70"/>
      <c r="CB87" s="70"/>
      <c r="CC87" s="70"/>
      <c r="CD87" s="70"/>
      <c r="CI87" s="9"/>
      <c r="CJ87" s="20"/>
      <c r="CK87" s="20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21"/>
    </row>
    <row r="88" spans="1:117" x14ac:dyDescent="0.35">
      <c r="C88" s="4" t="s">
        <v>156</v>
      </c>
      <c r="D88" s="8" t="s">
        <v>33</v>
      </c>
      <c r="E88" s="4" t="s">
        <v>123</v>
      </c>
      <c r="F88" s="4" t="s">
        <v>125</v>
      </c>
      <c r="G88" s="4" t="s">
        <v>154</v>
      </c>
      <c r="H88" s="4" t="s">
        <v>128</v>
      </c>
      <c r="I88" s="4" t="s">
        <v>130</v>
      </c>
      <c r="J88" s="4" t="s">
        <v>132</v>
      </c>
      <c r="N88" s="4" t="s">
        <v>156</v>
      </c>
      <c r="O88" s="8" t="s">
        <v>33</v>
      </c>
      <c r="P88" s="34">
        <v>2.3519999999999999</v>
      </c>
      <c r="Q88" s="34">
        <v>1.6</v>
      </c>
      <c r="R88" s="34">
        <v>2.052</v>
      </c>
      <c r="S88" s="34">
        <v>1.806</v>
      </c>
      <c r="T88" s="34">
        <v>1.885</v>
      </c>
      <c r="U88" s="34">
        <v>1.875</v>
      </c>
      <c r="W88" s="4" t="s">
        <v>156</v>
      </c>
      <c r="X88" s="8" t="s">
        <v>33</v>
      </c>
      <c r="Y88" s="12">
        <f t="shared" si="73"/>
        <v>0.2267779840832238</v>
      </c>
      <c r="Z88" s="12">
        <f t="shared" si="73"/>
        <v>1.7309123659372385</v>
      </c>
      <c r="AA88" s="12">
        <f t="shared" si="73"/>
        <v>0.51018954116100301</v>
      </c>
      <c r="AB88" s="12">
        <f t="shared" si="73"/>
        <v>0.99192467394047412</v>
      </c>
      <c r="AC88" s="12">
        <f t="shared" si="73"/>
        <v>0.80121847073227159</v>
      </c>
      <c r="AD88" s="12">
        <f t="shared" si="73"/>
        <v>0.82316830730118307</v>
      </c>
      <c r="AE88" s="12"/>
      <c r="AF88" s="68">
        <f t="shared" si="74"/>
        <v>5.0841913431553944</v>
      </c>
      <c r="AG88" s="43">
        <f t="shared" si="75"/>
        <v>5.1274862857729966</v>
      </c>
      <c r="AH88" s="43">
        <v>5</v>
      </c>
      <c r="CI88" s="31"/>
      <c r="CJ88" s="20"/>
      <c r="CK88" s="20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31"/>
      <c r="DM88" s="21"/>
    </row>
    <row r="89" spans="1:117" x14ac:dyDescent="0.35">
      <c r="A89" s="77"/>
      <c r="B89" s="77"/>
      <c r="C89" s="75" t="s">
        <v>518</v>
      </c>
      <c r="D89" s="76" t="s">
        <v>34</v>
      </c>
      <c r="E89" s="75" t="s">
        <v>170</v>
      </c>
      <c r="F89" s="75" t="s">
        <v>536</v>
      </c>
      <c r="G89" s="75" t="s">
        <v>538</v>
      </c>
      <c r="H89" s="75" t="s">
        <v>532</v>
      </c>
      <c r="I89" s="75" t="s">
        <v>540</v>
      </c>
      <c r="J89" s="75" t="s">
        <v>542</v>
      </c>
      <c r="K89" s="77"/>
      <c r="L89" s="77"/>
      <c r="M89" s="77"/>
      <c r="N89" s="75" t="s">
        <v>518</v>
      </c>
      <c r="O89" s="76" t="s">
        <v>34</v>
      </c>
      <c r="P89" s="78">
        <v>2.3140000000000001</v>
      </c>
      <c r="Q89" s="78">
        <v>1.6160000000000001</v>
      </c>
      <c r="R89" s="78">
        <v>2.0529999999999999</v>
      </c>
      <c r="S89" s="78">
        <v>1.845</v>
      </c>
      <c r="T89" s="78">
        <v>1.8839999999999999</v>
      </c>
      <c r="U89" s="78">
        <v>1.88</v>
      </c>
      <c r="V89" s="77"/>
      <c r="W89" s="75" t="s">
        <v>518</v>
      </c>
      <c r="X89" s="76" t="s">
        <v>34</v>
      </c>
      <c r="Y89" s="79">
        <f t="shared" si="73"/>
        <v>0.25130672320716801</v>
      </c>
      <c r="Z89" s="79">
        <f t="shared" si="73"/>
        <v>1.6576574075316461</v>
      </c>
      <c r="AA89" s="79">
        <f t="shared" si="73"/>
        <v>0.50881251219738821</v>
      </c>
      <c r="AB89" s="79">
        <f t="shared" si="73"/>
        <v>0.8926921329224734</v>
      </c>
      <c r="AC89" s="79">
        <f t="shared" si="73"/>
        <v>0.80338685498763718</v>
      </c>
      <c r="AD89" s="79">
        <f t="shared" si="73"/>
        <v>0.81211923529191632</v>
      </c>
      <c r="AE89" s="79"/>
      <c r="AF89" s="95">
        <f t="shared" si="74"/>
        <v>4.9259748661382297</v>
      </c>
      <c r="AG89" s="96">
        <f t="shared" si="75"/>
        <v>4.8841493441205976</v>
      </c>
      <c r="AH89" s="96">
        <v>4.8841493441205976</v>
      </c>
      <c r="AK89" s="4" t="s">
        <v>695</v>
      </c>
      <c r="AL89" s="8" t="s">
        <v>0</v>
      </c>
      <c r="AM89" s="4" t="s">
        <v>696</v>
      </c>
      <c r="AN89" s="4" t="s">
        <v>425</v>
      </c>
      <c r="AO89" s="4" t="s">
        <v>426</v>
      </c>
      <c r="AP89" s="4" t="s">
        <v>698</v>
      </c>
      <c r="AQ89" s="4" t="s">
        <v>227</v>
      </c>
      <c r="AR89" s="4" t="s">
        <v>483</v>
      </c>
      <c r="AV89" s="4" t="s">
        <v>695</v>
      </c>
      <c r="AW89" s="8" t="s">
        <v>0</v>
      </c>
      <c r="AX89" s="34">
        <v>1.6890000000000001</v>
      </c>
      <c r="AY89" s="34">
        <v>2.1339999999999999</v>
      </c>
      <c r="AZ89" s="34">
        <v>2.1339999999999999</v>
      </c>
      <c r="BA89" s="34">
        <v>1.6890000000000001</v>
      </c>
      <c r="BB89" s="34">
        <v>1.9119999999999999</v>
      </c>
      <c r="BC89" s="34">
        <v>1.9119999999999999</v>
      </c>
      <c r="BD89" s="34"/>
      <c r="BE89" s="34"/>
      <c r="BF89" s="34"/>
      <c r="BG89" s="4" t="s">
        <v>695</v>
      </c>
      <c r="BH89" s="8" t="s">
        <v>0</v>
      </c>
      <c r="BI89" s="12">
        <f t="shared" ref="BI89:BI98" si="76">EXP((1.803-AX89)/0.37)</f>
        <v>1.3608480996985544</v>
      </c>
      <c r="BJ89" s="12">
        <f t="shared" ref="BJ89:BJ98" si="77">EXP((1.803-AY89)/0.37)</f>
        <v>0.40877328395261847</v>
      </c>
      <c r="BK89" s="12">
        <f t="shared" ref="BK89:BK98" si="78">EXP((1.803-AZ89)/0.37)</f>
        <v>0.40877328395261847</v>
      </c>
      <c r="BL89" s="12">
        <f t="shared" ref="BL89:BL98" si="79">EXP((1.803-BA89)/0.37)</f>
        <v>1.3608480996985544</v>
      </c>
      <c r="BM89" s="12">
        <f t="shared" ref="BM89:BM98" si="80">EXP((1.803-BB89)/0.37)</f>
        <v>0.74483348578743402</v>
      </c>
      <c r="BN89" s="12">
        <f t="shared" ref="BN89:BN98" si="81">EXP((1.803-BC89)/0.37)</f>
        <v>0.74483348578743402</v>
      </c>
      <c r="BO89" s="12"/>
      <c r="BP89" s="68">
        <f t="shared" ref="BP89" si="82">SUM(BI89:BN89)</f>
        <v>5.0289097388772142</v>
      </c>
      <c r="BQ89" s="43">
        <f t="shared" ref="BQ89" si="83">(BP89*1.538)-2.692</f>
        <v>5.0424631783931551</v>
      </c>
      <c r="BR89" s="43">
        <v>5</v>
      </c>
      <c r="BS89" s="43"/>
      <c r="BT89" s="43"/>
      <c r="BU89" s="4" t="s">
        <v>695</v>
      </c>
      <c r="BV89" s="108" t="s">
        <v>0</v>
      </c>
      <c r="BW89" s="106" t="str">
        <f>"O1="&amp;TEXT(BI89," 0.##0")</f>
        <v>O1= 1.361</v>
      </c>
      <c r="BX89" s="106" t="str">
        <f>"O2'="&amp;TEXT(BJ89," 0.##0")</f>
        <v>O2'= 0.409</v>
      </c>
      <c r="BY89" s="106" t="str">
        <f>"O2="&amp;TEXT(BK89," 0.##0")</f>
        <v>O2= 0.409</v>
      </c>
      <c r="BZ89" s="106" t="str">
        <f>"O3'="&amp;TEXT(BL89," 0.##0")</f>
        <v>O3'= 1.361</v>
      </c>
      <c r="CA89" s="106" t="str">
        <f>"O4="&amp;TEXT(BM89," 0.##0")</f>
        <v>O4= 0.745</v>
      </c>
      <c r="CB89" s="106" t="str">
        <f>"O5'="&amp;TEXT(BN89," 0.##0")</f>
        <v>O5'= 0.745</v>
      </c>
      <c r="CC89" s="43"/>
      <c r="CD89" s="43"/>
      <c r="CI89" s="7"/>
      <c r="CJ89" s="16" t="s">
        <v>1</v>
      </c>
      <c r="CK89" s="16" t="s">
        <v>74</v>
      </c>
      <c r="CL89" s="16" t="s">
        <v>3</v>
      </c>
      <c r="CM89" s="16" t="s">
        <v>2</v>
      </c>
      <c r="CN89" s="16" t="s">
        <v>75</v>
      </c>
      <c r="CO89" s="16" t="s">
        <v>4</v>
      </c>
      <c r="CP89" s="16" t="s">
        <v>5</v>
      </c>
      <c r="CQ89" s="16" t="s">
        <v>76</v>
      </c>
      <c r="CR89" s="16" t="s">
        <v>77</v>
      </c>
      <c r="CS89" s="16" t="s">
        <v>6</v>
      </c>
      <c r="CT89" s="16" t="s">
        <v>78</v>
      </c>
      <c r="CU89" s="16" t="s">
        <v>79</v>
      </c>
      <c r="CV89" s="16" t="s">
        <v>80</v>
      </c>
      <c r="CW89" s="16" t="s">
        <v>81</v>
      </c>
      <c r="CX89" s="16" t="s">
        <v>82</v>
      </c>
      <c r="CY89" s="16" t="s">
        <v>83</v>
      </c>
      <c r="CZ89" s="16" t="s">
        <v>84</v>
      </c>
      <c r="DA89" s="16" t="s">
        <v>85</v>
      </c>
      <c r="DB89" s="16" t="s">
        <v>86</v>
      </c>
      <c r="DC89" s="16" t="s">
        <v>87</v>
      </c>
      <c r="DD89" s="16" t="s">
        <v>88</v>
      </c>
      <c r="DE89" s="16" t="s">
        <v>89</v>
      </c>
      <c r="DF89" s="16" t="s">
        <v>90</v>
      </c>
      <c r="DG89" s="16" t="s">
        <v>91</v>
      </c>
      <c r="DH89" s="16" t="s">
        <v>92</v>
      </c>
      <c r="DI89" s="16" t="s">
        <v>93</v>
      </c>
      <c r="DJ89" s="16" t="s">
        <v>94</v>
      </c>
      <c r="DK89" s="16" t="s">
        <v>95</v>
      </c>
      <c r="DL89" s="20"/>
      <c r="DM89" s="21"/>
    </row>
    <row r="90" spans="1:117" x14ac:dyDescent="0.35">
      <c r="A90" s="77"/>
      <c r="B90" s="77"/>
      <c r="C90" s="75" t="s">
        <v>518</v>
      </c>
      <c r="D90" s="76" t="s">
        <v>33</v>
      </c>
      <c r="E90" s="75" t="s">
        <v>171</v>
      </c>
      <c r="F90" s="75" t="s">
        <v>537</v>
      </c>
      <c r="G90" s="75" t="s">
        <v>539</v>
      </c>
      <c r="H90" s="75" t="s">
        <v>533</v>
      </c>
      <c r="I90" s="75" t="s">
        <v>541</v>
      </c>
      <c r="J90" s="75" t="s">
        <v>543</v>
      </c>
      <c r="K90" s="77"/>
      <c r="L90" s="77"/>
      <c r="M90" s="77"/>
      <c r="N90" s="75" t="s">
        <v>518</v>
      </c>
      <c r="O90" s="76" t="s">
        <v>33</v>
      </c>
      <c r="P90" s="78">
        <v>2.3140000000000001</v>
      </c>
      <c r="Q90" s="78">
        <v>1.6160000000000001</v>
      </c>
      <c r="R90" s="78">
        <v>2.0529999999999999</v>
      </c>
      <c r="S90" s="78">
        <v>1.845</v>
      </c>
      <c r="T90" s="78">
        <v>1.8839999999999999</v>
      </c>
      <c r="U90" s="78">
        <v>1.88</v>
      </c>
      <c r="V90" s="77"/>
      <c r="W90" s="75" t="s">
        <v>518</v>
      </c>
      <c r="X90" s="76" t="s">
        <v>33</v>
      </c>
      <c r="Y90" s="79">
        <f t="shared" si="73"/>
        <v>0.25130672320716801</v>
      </c>
      <c r="Z90" s="79">
        <f t="shared" si="73"/>
        <v>1.6576574075316461</v>
      </c>
      <c r="AA90" s="79">
        <f t="shared" si="73"/>
        <v>0.50881251219738821</v>
      </c>
      <c r="AB90" s="79">
        <f t="shared" si="73"/>
        <v>0.8926921329224734</v>
      </c>
      <c r="AC90" s="79">
        <f t="shared" si="73"/>
        <v>0.80338685498763718</v>
      </c>
      <c r="AD90" s="79">
        <f t="shared" si="73"/>
        <v>0.81211923529191632</v>
      </c>
      <c r="AE90" s="79"/>
      <c r="AF90" s="95">
        <f t="shared" si="74"/>
        <v>4.9259748661382297</v>
      </c>
      <c r="AG90" s="96">
        <f t="shared" si="75"/>
        <v>4.8841493441205976</v>
      </c>
      <c r="AH90" s="96">
        <v>4.8841493441205976</v>
      </c>
      <c r="AK90" s="4" t="s">
        <v>695</v>
      </c>
      <c r="AL90" s="8" t="s">
        <v>7</v>
      </c>
      <c r="AM90" s="4" t="s">
        <v>697</v>
      </c>
      <c r="AN90" s="4" t="s">
        <v>426</v>
      </c>
      <c r="AO90" s="4" t="s">
        <v>425</v>
      </c>
      <c r="AP90" s="4" t="s">
        <v>699</v>
      </c>
      <c r="AQ90" s="4" t="s">
        <v>228</v>
      </c>
      <c r="AR90" s="4" t="s">
        <v>651</v>
      </c>
      <c r="AV90" s="4" t="s">
        <v>695</v>
      </c>
      <c r="AW90" s="8" t="s">
        <v>7</v>
      </c>
      <c r="AX90" s="34">
        <v>1.6890000000000001</v>
      </c>
      <c r="AY90" s="34">
        <v>2.1339999999999999</v>
      </c>
      <c r="AZ90" s="34">
        <v>2.1339999999999999</v>
      </c>
      <c r="BA90" s="34">
        <v>1.6890000000000001</v>
      </c>
      <c r="BB90" s="34">
        <v>1.9119999999999999</v>
      </c>
      <c r="BC90" s="34">
        <v>1.9119999999999999</v>
      </c>
      <c r="BD90" s="34"/>
      <c r="BE90" s="34"/>
      <c r="BF90" s="34"/>
      <c r="BG90" s="4" t="s">
        <v>695</v>
      </c>
      <c r="BH90" s="8" t="s">
        <v>7</v>
      </c>
      <c r="BI90" s="12">
        <f t="shared" si="76"/>
        <v>1.3608480996985544</v>
      </c>
      <c r="BJ90" s="12">
        <f t="shared" si="77"/>
        <v>0.40877328395261847</v>
      </c>
      <c r="BK90" s="12">
        <f t="shared" si="78"/>
        <v>0.40877328395261847</v>
      </c>
      <c r="BL90" s="12">
        <f t="shared" si="79"/>
        <v>1.3608480996985544</v>
      </c>
      <c r="BM90" s="12">
        <f t="shared" si="80"/>
        <v>0.74483348578743402</v>
      </c>
      <c r="BN90" s="12">
        <f t="shared" si="81"/>
        <v>0.74483348578743402</v>
      </c>
      <c r="BO90" s="12"/>
      <c r="BP90" s="68">
        <f t="shared" ref="BP90:BP98" si="84">SUM(BI90:BN90)</f>
        <v>5.0289097388772142</v>
      </c>
      <c r="BQ90" s="43">
        <f t="shared" ref="BQ90:BQ98" si="85">(BP90*1.538)-2.692</f>
        <v>5.0424631783931551</v>
      </c>
      <c r="BR90" s="43">
        <v>5</v>
      </c>
      <c r="BS90" s="43"/>
      <c r="BT90" s="43"/>
      <c r="BU90" s="4" t="s">
        <v>695</v>
      </c>
      <c r="BV90" s="108" t="s">
        <v>7</v>
      </c>
      <c r="BW90" s="106" t="str">
        <f>"O1'="&amp;TEXT(BI90," 0.##0")</f>
        <v>O1'= 1.361</v>
      </c>
      <c r="BX90" s="106" t="str">
        <f>"O2="&amp;TEXT(BJ90," 0.##0")</f>
        <v>O2= 0.409</v>
      </c>
      <c r="BY90" s="106" t="str">
        <f>"O2'="&amp;TEXT(BK90," 0.##0")</f>
        <v>O2'= 0.409</v>
      </c>
      <c r="BZ90" s="106" t="str">
        <f>"O3="&amp;TEXT(BL90," 0.##0")</f>
        <v>O3= 1.361</v>
      </c>
      <c r="CA90" s="106" t="str">
        <f>"O4'="&amp;TEXT(BM90," 0.##0")</f>
        <v>O4'= 0.745</v>
      </c>
      <c r="CB90" s="106" t="str">
        <f>"O5="&amp;TEXT(BN90," 0.##0")</f>
        <v>O5= 0.745</v>
      </c>
      <c r="CC90" s="43"/>
      <c r="CD90" s="43"/>
      <c r="CI90" s="10" t="s">
        <v>695</v>
      </c>
      <c r="CJ90" s="52" t="str">
        <f>"V1 ="&amp;TEXT(BI89," 0.##0")</f>
        <v>V1 = 1.361</v>
      </c>
      <c r="CK90" s="52" t="str">
        <f>"V1' ="&amp;TEXT(BI90," 0.##0")</f>
        <v>V1' = 1.361</v>
      </c>
      <c r="CL90" s="52" t="str">
        <f>"V1 ="&amp;TEXT(BK89," 0.##0")</f>
        <v>V1 = 0.409</v>
      </c>
      <c r="CM90" s="52" t="str">
        <f>"V1 ="&amp;TEXT(BJ89," 0.##0")</f>
        <v>V1 = 0.409</v>
      </c>
      <c r="CN90" s="52" t="str">
        <f>"V1' ="&amp;TEXT(BL90," 0.##0")</f>
        <v>V1' = 1.361</v>
      </c>
      <c r="CO90" s="52" t="str">
        <f>"V1 ="&amp;TEXT(BL89," 0.##0")</f>
        <v>V1 = 1.361</v>
      </c>
      <c r="CP90" s="52" t="str">
        <f>"V1 ="&amp;TEXT(BM89," 0.##0")</f>
        <v>V1 = 0.745</v>
      </c>
      <c r="CQ90" s="52" t="str">
        <f>"V1' ="&amp;TEXT(BM90," 0.##0")</f>
        <v>V1' = 0.745</v>
      </c>
      <c r="CR90" s="52" t="str">
        <f>"V1' ="&amp;TEXT(BN90," 0.##0")</f>
        <v>V1' = 0.745</v>
      </c>
      <c r="CS90" s="52" t="str">
        <f>"V1 ="&amp;TEXT(BN89," 0.##0")</f>
        <v>V1 = 0.745</v>
      </c>
      <c r="CT90" s="52" t="str">
        <f>"V2 ="&amp;TEXT(BM91," 0.##0")</f>
        <v>V2 = 0.821</v>
      </c>
      <c r="CU90" s="52" t="str">
        <f>"V2' ="&amp;TEXT(BM92," 0.##0")</f>
        <v>V2' = 0.821</v>
      </c>
      <c r="CV90" s="52" t="str">
        <f>"V3 ="&amp;TEXT(BM93," 0.##0")</f>
        <v>V3 = 0.821</v>
      </c>
      <c r="CW90" s="52" t="str">
        <f>"V3' ="&amp;TEXT(BM94," 0.##0")</f>
        <v>V3' = 0.821</v>
      </c>
      <c r="CX90" s="52" t="str">
        <f>"V2 ="&amp;TEXT(BN91," 0.##0")</f>
        <v>V2 = 0.814</v>
      </c>
      <c r="CY90" s="52" t="str">
        <f>"V2' ="&amp;TEXT(BN92," 0.##0")</f>
        <v>V2' = 0.814</v>
      </c>
      <c r="CZ90" s="52" t="str">
        <f>"V3 ="&amp;TEXT(BN93," 0.##0")</f>
        <v>V3 = 0.814</v>
      </c>
      <c r="DA90" s="52" t="str">
        <f>"V3' ="&amp;TEXT(BN94," 0.##0")</f>
        <v>V3' = 0.814</v>
      </c>
      <c r="DB90" s="52" t="str">
        <f>"V2 ="&amp;TEXT(BJ91," 0.##0")</f>
        <v>V2 = 1.731</v>
      </c>
      <c r="DC90" s="52" t="str">
        <f>"V2' ="&amp;TEXT(BJ92," 0.##0")</f>
        <v>V2' = 1.731</v>
      </c>
      <c r="DD90" s="52" t="str">
        <f>"V2 ="&amp;TEXT(BL91," 0.##0")</f>
        <v>V2 = 0.945</v>
      </c>
      <c r="DE90" s="52" t="str">
        <f>"V2' ="&amp;TEXT(BL92," 0.##0")</f>
        <v>V2' = 0.945</v>
      </c>
      <c r="DF90" s="52" t="str">
        <f>"V3 ="&amp;TEXT(BJ93," 0.##0")</f>
        <v>V3 = 1.731</v>
      </c>
      <c r="DG90" s="52" t="str">
        <f>"V3' ="&amp;TEXT(BJ94," 0.##0")</f>
        <v>V3' = 1.731</v>
      </c>
      <c r="DH90" s="52" t="str">
        <f>"V4 ="&amp;TEXT(BM95," 0.##0")</f>
        <v>V4 = 1.631</v>
      </c>
      <c r="DI90" s="52" t="str">
        <f>"V4' ="&amp;TEXT(BM96," 0.##0")</f>
        <v>V4' = 1.631</v>
      </c>
      <c r="DJ90" s="52" t="str">
        <f>"V5 ="&amp;TEXT(BM97," 0.##0")</f>
        <v>V5 = 1.640</v>
      </c>
      <c r="DK90" s="52" t="str">
        <f>"V5' ="&amp;TEXT(BM98," 0.##0")</f>
        <v>V5' = 1.640</v>
      </c>
      <c r="DL90" s="10" t="s">
        <v>695</v>
      </c>
      <c r="DM90" s="21"/>
    </row>
    <row r="91" spans="1:117" x14ac:dyDescent="0.35">
      <c r="C91" s="4" t="s">
        <v>278</v>
      </c>
      <c r="D91" s="8" t="s">
        <v>34</v>
      </c>
      <c r="E91" s="4" t="s">
        <v>298</v>
      </c>
      <c r="F91" s="4" t="s">
        <v>300</v>
      </c>
      <c r="G91" s="4" t="s">
        <v>302</v>
      </c>
      <c r="H91" s="4" t="s">
        <v>304</v>
      </c>
      <c r="I91" s="4" t="s">
        <v>306</v>
      </c>
      <c r="J91" s="4" t="s">
        <v>308</v>
      </c>
      <c r="N91" s="4" t="s">
        <v>278</v>
      </c>
      <c r="O91" s="8" t="s">
        <v>34</v>
      </c>
      <c r="P91" s="34">
        <v>2.3039999999999998</v>
      </c>
      <c r="Q91" s="34">
        <v>1.601</v>
      </c>
      <c r="R91" s="34">
        <v>2.0539999999999998</v>
      </c>
      <c r="S91" s="34">
        <v>1.831</v>
      </c>
      <c r="T91" s="34">
        <v>1.8859999999999999</v>
      </c>
      <c r="U91" s="34">
        <v>1.8720000000000001</v>
      </c>
      <c r="W91" s="4" t="s">
        <v>278</v>
      </c>
      <c r="X91" s="8" t="s">
        <v>34</v>
      </c>
      <c r="Y91" s="12">
        <f t="shared" si="73"/>
        <v>0.25819141409306917</v>
      </c>
      <c r="Z91" s="12">
        <f t="shared" si="73"/>
        <v>1.7262405405290759</v>
      </c>
      <c r="AA91" s="12">
        <f t="shared" si="73"/>
        <v>0.50743919990887854</v>
      </c>
      <c r="AB91" s="12">
        <f t="shared" si="73"/>
        <v>0.92711684434878605</v>
      </c>
      <c r="AC91" s="12">
        <f t="shared" si="73"/>
        <v>0.799055939062432</v>
      </c>
      <c r="AD91" s="12">
        <f t="shared" si="73"/>
        <v>0.82986977633200942</v>
      </c>
      <c r="AE91" s="12"/>
      <c r="AF91" s="68">
        <f t="shared" si="74"/>
        <v>5.0479137142742516</v>
      </c>
      <c r="AG91" s="43">
        <f t="shared" si="75"/>
        <v>5.0716912925537994</v>
      </c>
      <c r="AH91" s="43">
        <v>5</v>
      </c>
      <c r="AK91" s="4" t="s">
        <v>695</v>
      </c>
      <c r="AL91" s="8" t="s">
        <v>20</v>
      </c>
      <c r="AM91" s="7" t="s">
        <v>700</v>
      </c>
      <c r="AN91" s="7" t="s">
        <v>389</v>
      </c>
      <c r="AO91" s="7" t="s">
        <v>702</v>
      </c>
      <c r="AP91" s="7" t="s">
        <v>177</v>
      </c>
      <c r="AQ91" s="7" t="s">
        <v>704</v>
      </c>
      <c r="AR91" s="7" t="s">
        <v>706</v>
      </c>
      <c r="AV91" s="4" t="s">
        <v>695</v>
      </c>
      <c r="AW91" s="8" t="s">
        <v>20</v>
      </c>
      <c r="AX91" s="35">
        <v>2.3159999999999998</v>
      </c>
      <c r="AY91" s="35">
        <v>1.6</v>
      </c>
      <c r="AZ91" s="35">
        <v>2.073</v>
      </c>
      <c r="BA91" s="35">
        <v>1.8240000000000001</v>
      </c>
      <c r="BB91" s="35">
        <v>1.8759999999999999</v>
      </c>
      <c r="BC91" s="35">
        <v>1.879</v>
      </c>
      <c r="BD91" s="35"/>
      <c r="BE91" s="35"/>
      <c r="BF91" s="35"/>
      <c r="BG91" s="4" t="s">
        <v>695</v>
      </c>
      <c r="BH91" s="8" t="s">
        <v>20</v>
      </c>
      <c r="BI91" s="12">
        <f t="shared" si="76"/>
        <v>0.24995197327207516</v>
      </c>
      <c r="BJ91" s="12">
        <f t="shared" si="77"/>
        <v>1.7309123659372385</v>
      </c>
      <c r="BK91" s="12">
        <f t="shared" si="78"/>
        <v>0.48203925336555209</v>
      </c>
      <c r="BL91" s="12">
        <f t="shared" si="79"/>
        <v>0.94482386343829872</v>
      </c>
      <c r="BM91" s="12">
        <f t="shared" si="80"/>
        <v>0.82094653184395971</v>
      </c>
      <c r="BN91" s="12">
        <f t="shared" si="81"/>
        <v>0.8143171209218828</v>
      </c>
      <c r="BO91" s="12"/>
      <c r="BP91" s="68">
        <f t="shared" si="84"/>
        <v>5.0429911087790078</v>
      </c>
      <c r="BQ91" s="43">
        <f t="shared" si="85"/>
        <v>5.0641203253021141</v>
      </c>
      <c r="BR91" s="43">
        <v>5</v>
      </c>
      <c r="BS91" s="43"/>
      <c r="BT91" s="43"/>
      <c r="BU91" s="4" t="s">
        <v>695</v>
      </c>
      <c r="BV91" s="108" t="s">
        <v>20</v>
      </c>
      <c r="BW91" s="106" t="str">
        <f>"O2="&amp;TEXT(BI91," 0.##0")</f>
        <v>O2= 0.250</v>
      </c>
      <c r="BX91" s="106" t="str">
        <f>"O10="&amp;TEXT(BJ91," 0.##0")</f>
        <v>O10= 1.731</v>
      </c>
      <c r="BY91" s="106" t="str">
        <f>"O1="&amp;TEXT(BK91," 0.##0")</f>
        <v>O1= 0.482</v>
      </c>
      <c r="BZ91" s="106" t="str">
        <f>"O11="&amp;TEXT(BL91," 0.##0")</f>
        <v>O11= 0.945</v>
      </c>
      <c r="CA91" s="106" t="str">
        <f>"O6="&amp;TEXT(BM91," 0.##0")</f>
        <v>O6= 0.821</v>
      </c>
      <c r="CB91" s="106" t="str">
        <f>"O8="&amp;TEXT(BN91," 0.##0")</f>
        <v>O8= 0.814</v>
      </c>
      <c r="CC91" s="43"/>
      <c r="CD91" s="43"/>
      <c r="CI91" s="10" t="s">
        <v>695</v>
      </c>
      <c r="CJ91" s="52" t="str">
        <f>"V2 ="&amp;TEXT(BK91," 0.##0")</f>
        <v>V2 = 0.482</v>
      </c>
      <c r="CK91" s="52" t="str">
        <f>"V2' ="&amp;TEXT(BK92," 0.##0")</f>
        <v>V2' = 0.482</v>
      </c>
      <c r="CL91" s="52" t="str">
        <f>"V1' ="&amp;TEXT(BJ90," 0.##0")</f>
        <v>V1' = 0.409</v>
      </c>
      <c r="CM91" s="52" t="str">
        <f>"V1' ="&amp;TEXT(BK90," 0.##0")</f>
        <v>V1' = 0.409</v>
      </c>
      <c r="CN91" s="52" t="str">
        <f>"V3 ="&amp;TEXT(BK93," 0.##0")</f>
        <v>V3 = 0.482</v>
      </c>
      <c r="CO91" s="52" t="str">
        <f>"V3' ="&amp;TEXT(BK94," 0.##0")</f>
        <v>V3' = 0.482</v>
      </c>
      <c r="CP91" s="52" t="str">
        <f>"V4 ="&amp;TEXT(BK95," 0.##0")</f>
        <v>V4 = 0.568</v>
      </c>
      <c r="CQ91" s="52" t="str">
        <f>"V4' ="&amp;TEXT(BK96," 0.##0")</f>
        <v>V4' = 0.568</v>
      </c>
      <c r="CR91" s="52" t="str">
        <f>"V4 ="&amp;TEXT(BI95," 0.##0")</f>
        <v>V4 = 0.568</v>
      </c>
      <c r="CS91" s="52" t="str">
        <f>"V4' ="&amp;TEXT(BI96," 0.##0")</f>
        <v>V4' = 0.568</v>
      </c>
      <c r="CT91" s="52" t="str">
        <f>"V4 ="&amp;TEXT(BJ95," 0.##0")</f>
        <v>V4 = 0.997</v>
      </c>
      <c r="CU91" s="52" t="str">
        <f>"V4' ="&amp;TEXT(BJ96," 0.##0")</f>
        <v>V4' = 0.997</v>
      </c>
      <c r="CV91" s="52" t="str">
        <f>"V4 ="&amp;TEXT(BL95," 0.##0")</f>
        <v>V4 = 0.997</v>
      </c>
      <c r="CW91" s="52" t="str">
        <f>"V4' ="&amp;TEXT(BL96," 0.##0")</f>
        <v>V4' = 0.997</v>
      </c>
      <c r="CX91" s="52" t="str">
        <f>"V5' ="&amp;TEXT(BK98," 0.##0")</f>
        <v>V5' = 0.995</v>
      </c>
      <c r="CY91" s="52" t="str">
        <f>"V5 ="&amp;TEXT(BK97," 0.##0")</f>
        <v>V5 = 0.995</v>
      </c>
      <c r="CZ91" s="52" t="str">
        <f>"V5' ="&amp;TEXT(BI98," 0.##0")</f>
        <v>V5' = 0.995</v>
      </c>
      <c r="DA91" s="52" t="str">
        <f>"V5 ="&amp;TEXT(BI97," 0.##0")</f>
        <v>V5 = 0.995</v>
      </c>
      <c r="DB91" s="7"/>
      <c r="DC91" s="7"/>
      <c r="DD91" s="52" t="str">
        <f>"V3 ="&amp;TEXT(BL93," 0.##0")</f>
        <v>V3 = 0.945</v>
      </c>
      <c r="DE91" s="52" t="str">
        <f>"V3' ="&amp;TEXT(BL94," 0.##0")</f>
        <v>V3' = 0.945</v>
      </c>
      <c r="DF91" s="7"/>
      <c r="DG91" s="7"/>
      <c r="DH91" s="7"/>
      <c r="DI91" s="7"/>
      <c r="DJ91" s="7"/>
      <c r="DK91" s="7"/>
      <c r="DL91" s="10" t="s">
        <v>695</v>
      </c>
      <c r="DM91" s="21"/>
    </row>
    <row r="92" spans="1:117" x14ac:dyDescent="0.35">
      <c r="C92" s="4" t="s">
        <v>278</v>
      </c>
      <c r="D92" s="8" t="s">
        <v>33</v>
      </c>
      <c r="E92" s="4" t="s">
        <v>299</v>
      </c>
      <c r="F92" s="4" t="s">
        <v>301</v>
      </c>
      <c r="G92" s="4" t="s">
        <v>303</v>
      </c>
      <c r="H92" s="4" t="s">
        <v>305</v>
      </c>
      <c r="I92" s="4" t="s">
        <v>307</v>
      </c>
      <c r="J92" s="4" t="s">
        <v>309</v>
      </c>
      <c r="N92" s="4" t="s">
        <v>278</v>
      </c>
      <c r="O92" s="8" t="s">
        <v>33</v>
      </c>
      <c r="P92" s="34">
        <v>2.3039999999999998</v>
      </c>
      <c r="Q92" s="34">
        <v>1.601</v>
      </c>
      <c r="R92" s="34">
        <v>2.0539999999999998</v>
      </c>
      <c r="S92" s="34">
        <v>1.831</v>
      </c>
      <c r="T92" s="34">
        <v>1.8859999999999999</v>
      </c>
      <c r="U92" s="34">
        <v>1.8720000000000001</v>
      </c>
      <c r="W92" s="4" t="s">
        <v>278</v>
      </c>
      <c r="X92" s="8" t="s">
        <v>33</v>
      </c>
      <c r="Y92" s="12">
        <f t="shared" si="73"/>
        <v>0.25819141409306917</v>
      </c>
      <c r="Z92" s="12">
        <f t="shared" si="73"/>
        <v>1.7262405405290759</v>
      </c>
      <c r="AA92" s="12">
        <f t="shared" si="73"/>
        <v>0.50743919990887854</v>
      </c>
      <c r="AB92" s="12">
        <f t="shared" si="73"/>
        <v>0.92711684434878605</v>
      </c>
      <c r="AC92" s="12">
        <f t="shared" si="73"/>
        <v>0.799055939062432</v>
      </c>
      <c r="AD92" s="12">
        <f t="shared" si="73"/>
        <v>0.82986977633200942</v>
      </c>
      <c r="AE92" s="12"/>
      <c r="AF92" s="68">
        <f t="shared" si="74"/>
        <v>5.0479137142742516</v>
      </c>
      <c r="AG92" s="43">
        <f t="shared" si="75"/>
        <v>5.0716912925537994</v>
      </c>
      <c r="AH92" s="43">
        <v>5</v>
      </c>
      <c r="AK92" s="4" t="s">
        <v>695</v>
      </c>
      <c r="AL92" s="10" t="s">
        <v>27</v>
      </c>
      <c r="AM92" s="7" t="s">
        <v>701</v>
      </c>
      <c r="AN92" s="7" t="s">
        <v>390</v>
      </c>
      <c r="AO92" s="7" t="s">
        <v>703</v>
      </c>
      <c r="AP92" s="7" t="s">
        <v>178</v>
      </c>
      <c r="AQ92" s="7" t="s">
        <v>705</v>
      </c>
      <c r="AR92" s="7" t="s">
        <v>707</v>
      </c>
      <c r="AV92" s="4" t="s">
        <v>695</v>
      </c>
      <c r="AW92" s="10" t="s">
        <v>27</v>
      </c>
      <c r="AX92" s="35">
        <v>2.3159999999999998</v>
      </c>
      <c r="AY92" s="35">
        <v>1.6</v>
      </c>
      <c r="AZ92" s="35">
        <v>2.073</v>
      </c>
      <c r="BA92" s="35">
        <v>1.8240000000000001</v>
      </c>
      <c r="BB92" s="35">
        <v>1.8759999999999999</v>
      </c>
      <c r="BC92" s="35">
        <v>1.879</v>
      </c>
      <c r="BD92" s="35"/>
      <c r="BE92" s="35"/>
      <c r="BF92" s="35"/>
      <c r="BG92" s="4" t="s">
        <v>695</v>
      </c>
      <c r="BH92" s="10" t="s">
        <v>27</v>
      </c>
      <c r="BI92" s="12">
        <f t="shared" si="76"/>
        <v>0.24995197327207516</v>
      </c>
      <c r="BJ92" s="12">
        <f t="shared" si="77"/>
        <v>1.7309123659372385</v>
      </c>
      <c r="BK92" s="12">
        <f t="shared" si="78"/>
        <v>0.48203925336555209</v>
      </c>
      <c r="BL92" s="12">
        <f t="shared" si="79"/>
        <v>0.94482386343829872</v>
      </c>
      <c r="BM92" s="12">
        <f t="shared" si="80"/>
        <v>0.82094653184395971</v>
      </c>
      <c r="BN92" s="12">
        <f t="shared" si="81"/>
        <v>0.8143171209218828</v>
      </c>
      <c r="BO92" s="12"/>
      <c r="BP92" s="68">
        <f t="shared" si="84"/>
        <v>5.0429911087790078</v>
      </c>
      <c r="BQ92" s="43">
        <f t="shared" si="85"/>
        <v>5.0641203253021141</v>
      </c>
      <c r="BR92" s="43">
        <v>5</v>
      </c>
      <c r="BS92" s="43"/>
      <c r="BT92" s="43"/>
      <c r="BU92" s="4" t="s">
        <v>695</v>
      </c>
      <c r="BV92" s="108" t="s">
        <v>27</v>
      </c>
      <c r="BW92" s="106" t="str">
        <f>"O2'="&amp;TEXT(BI92," 0.##0")</f>
        <v>O2'= 0.250</v>
      </c>
      <c r="BX92" s="106" t="str">
        <f>"O10'="&amp;TEXT(BJ92," 0.##0")</f>
        <v>O10'= 1.731</v>
      </c>
      <c r="BY92" s="106" t="str">
        <f>"O1'="&amp;TEXT(BK92," 0.##0")</f>
        <v>O1'= 0.482</v>
      </c>
      <c r="BZ92" s="106" t="str">
        <f>"O11'="&amp;TEXT(BL92," 0.##0")</f>
        <v>O11'= 0.945</v>
      </c>
      <c r="CA92" s="106" t="str">
        <f>"O6'="&amp;TEXT(BM92," 0.##0")</f>
        <v>O6'= 0.821</v>
      </c>
      <c r="CB92" s="106" t="str">
        <f>"O8'="&amp;TEXT(BN92," 0.##0")</f>
        <v>O8'= 0.814</v>
      </c>
      <c r="CC92" s="43"/>
      <c r="CD92" s="43"/>
      <c r="CI92" s="10" t="s">
        <v>695</v>
      </c>
      <c r="CJ92" s="7"/>
      <c r="CK92" s="7"/>
      <c r="CL92" s="52" t="str">
        <f>"V2 ="&amp;TEXT(BI91," 0.##0")</f>
        <v>V2 = 0.250</v>
      </c>
      <c r="CM92" s="52" t="str">
        <f>"V2' ="&amp;TEXT(BI92," 0.##0")</f>
        <v>V2' = 0.250</v>
      </c>
      <c r="CN92" s="7"/>
      <c r="CO92" s="7"/>
      <c r="CP92" s="52" t="str">
        <f>"V5 ="&amp;TEXT(BL97," 0.##0")</f>
        <v>V5 = 0.573</v>
      </c>
      <c r="CQ92" s="52" t="str">
        <f>"V5' ="&amp;TEXT(BL98," 0.##0")</f>
        <v>V5' = 0.573</v>
      </c>
      <c r="CR92" s="52" t="str">
        <f>"V5 ="&amp;TEXT(BJ97," 0.##0")</f>
        <v>V5 = 0.573</v>
      </c>
      <c r="CS92" s="52" t="str">
        <f>"V5' ="&amp;TEXT(BJ98," 0.##0")</f>
        <v>V5' = 0.573</v>
      </c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10" t="s">
        <v>695</v>
      </c>
      <c r="DM92" s="21"/>
    </row>
    <row r="93" spans="1:117" x14ac:dyDescent="0.35">
      <c r="C93" s="4" t="s">
        <v>329</v>
      </c>
      <c r="D93" s="8" t="s">
        <v>34</v>
      </c>
      <c r="E93" s="4" t="s">
        <v>352</v>
      </c>
      <c r="F93" s="4" t="s">
        <v>354</v>
      </c>
      <c r="G93" s="4" t="s">
        <v>355</v>
      </c>
      <c r="H93" s="4" t="s">
        <v>357</v>
      </c>
      <c r="I93" s="4" t="s">
        <v>306</v>
      </c>
      <c r="J93" s="4" t="s">
        <v>359</v>
      </c>
      <c r="N93" s="4" t="s">
        <v>329</v>
      </c>
      <c r="O93" s="8" t="s">
        <v>34</v>
      </c>
      <c r="P93" s="34">
        <v>2.3530000000000002</v>
      </c>
      <c r="Q93" s="34">
        <v>1.595</v>
      </c>
      <c r="R93" s="34">
        <v>2.016</v>
      </c>
      <c r="S93" s="34">
        <v>1.85</v>
      </c>
      <c r="T93" s="34">
        <v>1.8859999999999999</v>
      </c>
      <c r="U93" s="34">
        <v>1.877</v>
      </c>
      <c r="W93" s="4" t="s">
        <v>329</v>
      </c>
      <c r="X93" s="8" t="s">
        <v>34</v>
      </c>
      <c r="Y93" s="12">
        <f t="shared" si="73"/>
        <v>0.22616589812849744</v>
      </c>
      <c r="Z93" s="12">
        <f t="shared" si="73"/>
        <v>1.754461833234485</v>
      </c>
      <c r="AA93" s="12">
        <f t="shared" si="73"/>
        <v>0.56232479123356405</v>
      </c>
      <c r="AB93" s="12">
        <f t="shared" si="73"/>
        <v>0.88070986930605122</v>
      </c>
      <c r="AC93" s="12">
        <f t="shared" si="73"/>
        <v>0.799055939062432</v>
      </c>
      <c r="AD93" s="12">
        <f t="shared" si="73"/>
        <v>0.81873075307798171</v>
      </c>
      <c r="AE93" s="12"/>
      <c r="AF93" s="68">
        <f t="shared" si="74"/>
        <v>5.0414490840430117</v>
      </c>
      <c r="AG93" s="43">
        <f t="shared" si="75"/>
        <v>5.0617486912581517</v>
      </c>
      <c r="AH93" s="43">
        <v>5</v>
      </c>
      <c r="AK93" s="4" t="s">
        <v>695</v>
      </c>
      <c r="AL93" s="8" t="s">
        <v>34</v>
      </c>
      <c r="AM93" s="4" t="s">
        <v>700</v>
      </c>
      <c r="AN93" s="4" t="s">
        <v>124</v>
      </c>
      <c r="AO93" s="4" t="s">
        <v>708</v>
      </c>
      <c r="AP93" s="4" t="s">
        <v>177</v>
      </c>
      <c r="AQ93" s="4" t="s">
        <v>588</v>
      </c>
      <c r="AR93" s="4" t="s">
        <v>710</v>
      </c>
      <c r="AV93" s="4" t="s">
        <v>695</v>
      </c>
      <c r="AW93" s="8" t="s">
        <v>34</v>
      </c>
      <c r="AX93" s="34">
        <v>2.3159999999999998</v>
      </c>
      <c r="AY93" s="34">
        <v>1.6</v>
      </c>
      <c r="AZ93" s="34">
        <v>2.073</v>
      </c>
      <c r="BA93" s="34">
        <v>1.8240000000000001</v>
      </c>
      <c r="BB93" s="34">
        <v>1.8759999999999999</v>
      </c>
      <c r="BC93" s="34">
        <v>1.879</v>
      </c>
      <c r="BD93" s="34"/>
      <c r="BE93" s="34"/>
      <c r="BF93" s="34"/>
      <c r="BG93" s="4" t="s">
        <v>695</v>
      </c>
      <c r="BH93" s="8" t="s">
        <v>34</v>
      </c>
      <c r="BI93" s="12">
        <f t="shared" si="76"/>
        <v>0.24995197327207516</v>
      </c>
      <c r="BJ93" s="12">
        <f t="shared" si="77"/>
        <v>1.7309123659372385</v>
      </c>
      <c r="BK93" s="12">
        <f t="shared" si="78"/>
        <v>0.48203925336555209</v>
      </c>
      <c r="BL93" s="12">
        <f t="shared" si="79"/>
        <v>0.94482386343829872</v>
      </c>
      <c r="BM93" s="12">
        <f t="shared" si="80"/>
        <v>0.82094653184395971</v>
      </c>
      <c r="BN93" s="12">
        <f t="shared" si="81"/>
        <v>0.8143171209218828</v>
      </c>
      <c r="BO93" s="12"/>
      <c r="BP93" s="68">
        <f t="shared" si="84"/>
        <v>5.0429911087790078</v>
      </c>
      <c r="BQ93" s="43">
        <f t="shared" si="85"/>
        <v>5.0641203253021141</v>
      </c>
      <c r="BR93" s="43">
        <v>5</v>
      </c>
      <c r="BS93" s="43"/>
      <c r="BT93" s="43"/>
      <c r="BU93" s="4" t="s">
        <v>695</v>
      </c>
      <c r="BV93" s="108" t="s">
        <v>34</v>
      </c>
      <c r="BW93" s="106" t="str">
        <f>"O2="&amp;TEXT(BI93," 0.##0")</f>
        <v>O2= 0.250</v>
      </c>
      <c r="BX93" s="106" t="str">
        <f>"O12="&amp;TEXT(BJ93," 0.##0")</f>
        <v>O12= 1.731</v>
      </c>
      <c r="BY93" s="106" t="str">
        <f>"O3="&amp;TEXT(BK93," 0.##0")</f>
        <v>O3= 0.482</v>
      </c>
      <c r="BZ93" s="106" t="str">
        <f>"O11="&amp;TEXT(BL93," 0.##0")</f>
        <v>O11= 0.945</v>
      </c>
      <c r="CA93" s="106" t="str">
        <f>"O7="&amp;TEXT(BM93," 0.##0")</f>
        <v>O7= 0.821</v>
      </c>
      <c r="CB93" s="106" t="str">
        <f>"O9="&amp;TEXT(BN93," 0.##0")</f>
        <v>O9= 0.814</v>
      </c>
      <c r="CC93" s="43"/>
      <c r="CD93" s="43"/>
      <c r="CI93" s="10" t="s">
        <v>695</v>
      </c>
      <c r="CJ93" s="7"/>
      <c r="CK93" s="7"/>
      <c r="CL93" s="52" t="str">
        <f>"V3 ="&amp;TEXT(BI93," 0.##0")</f>
        <v>V3 = 0.250</v>
      </c>
      <c r="CM93" s="52" t="str">
        <f>"V3' ="&amp;TEXT(BI94," 0.##0")</f>
        <v>V3' = 0.250</v>
      </c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10" t="s">
        <v>695</v>
      </c>
      <c r="DM93" s="21"/>
    </row>
    <row r="94" spans="1:117" x14ac:dyDescent="0.35">
      <c r="C94" s="4" t="s">
        <v>329</v>
      </c>
      <c r="D94" s="8" t="s">
        <v>33</v>
      </c>
      <c r="E94" s="4" t="s">
        <v>353</v>
      </c>
      <c r="F94" s="4" t="s">
        <v>741</v>
      </c>
      <c r="G94" s="4" t="s">
        <v>356</v>
      </c>
      <c r="H94" s="4" t="s">
        <v>358</v>
      </c>
      <c r="I94" s="4" t="s">
        <v>307</v>
      </c>
      <c r="J94" s="4" t="s">
        <v>360</v>
      </c>
      <c r="N94" s="4" t="s">
        <v>329</v>
      </c>
      <c r="O94" s="8" t="s">
        <v>33</v>
      </c>
      <c r="P94" s="34">
        <v>2.3530000000000002</v>
      </c>
      <c r="Q94" s="34">
        <v>1.595</v>
      </c>
      <c r="R94" s="34">
        <v>2.016</v>
      </c>
      <c r="S94" s="34">
        <v>1.85</v>
      </c>
      <c r="T94" s="34">
        <v>1.8859999999999999</v>
      </c>
      <c r="U94" s="34">
        <v>1.877</v>
      </c>
      <c r="W94" s="4" t="s">
        <v>329</v>
      </c>
      <c r="X94" s="8" t="s">
        <v>33</v>
      </c>
      <c r="Y94" s="12">
        <f t="shared" si="73"/>
        <v>0.22616589812849744</v>
      </c>
      <c r="Z94" s="12">
        <f t="shared" si="73"/>
        <v>1.754461833234485</v>
      </c>
      <c r="AA94" s="12">
        <f t="shared" si="73"/>
        <v>0.56232479123356405</v>
      </c>
      <c r="AB94" s="12">
        <f t="shared" si="73"/>
        <v>0.88070986930605122</v>
      </c>
      <c r="AC94" s="12">
        <f t="shared" si="73"/>
        <v>0.799055939062432</v>
      </c>
      <c r="AD94" s="12">
        <f t="shared" si="73"/>
        <v>0.81873075307798171</v>
      </c>
      <c r="AE94" s="12"/>
      <c r="AF94" s="68">
        <f t="shared" si="74"/>
        <v>5.0414490840430117</v>
      </c>
      <c r="AG94" s="43">
        <f t="shared" si="75"/>
        <v>5.0617486912581517</v>
      </c>
      <c r="AH94" s="43">
        <v>5</v>
      </c>
      <c r="AK94" s="4" t="s">
        <v>695</v>
      </c>
      <c r="AL94" s="8" t="s">
        <v>33</v>
      </c>
      <c r="AM94" s="4" t="s">
        <v>701</v>
      </c>
      <c r="AN94" s="4" t="s">
        <v>125</v>
      </c>
      <c r="AO94" s="4" t="s">
        <v>709</v>
      </c>
      <c r="AP94" s="4" t="s">
        <v>178</v>
      </c>
      <c r="AQ94" s="4" t="s">
        <v>589</v>
      </c>
      <c r="AR94" s="4" t="s">
        <v>711</v>
      </c>
      <c r="AV94" s="4" t="s">
        <v>695</v>
      </c>
      <c r="AW94" s="8" t="s">
        <v>33</v>
      </c>
      <c r="AX94" s="34">
        <v>2.3159999999999998</v>
      </c>
      <c r="AY94" s="34">
        <v>1.6</v>
      </c>
      <c r="AZ94" s="34">
        <v>2.073</v>
      </c>
      <c r="BA94" s="34">
        <v>1.8240000000000001</v>
      </c>
      <c r="BB94" s="34">
        <v>1.8759999999999999</v>
      </c>
      <c r="BC94" s="34">
        <v>1.879</v>
      </c>
      <c r="BD94" s="34"/>
      <c r="BE94" s="34"/>
      <c r="BF94" s="34"/>
      <c r="BG94" s="4" t="s">
        <v>695</v>
      </c>
      <c r="BH94" s="8" t="s">
        <v>33</v>
      </c>
      <c r="BI94" s="12">
        <f t="shared" si="76"/>
        <v>0.24995197327207516</v>
      </c>
      <c r="BJ94" s="12">
        <f t="shared" si="77"/>
        <v>1.7309123659372385</v>
      </c>
      <c r="BK94" s="12">
        <f t="shared" si="78"/>
        <v>0.48203925336555209</v>
      </c>
      <c r="BL94" s="12">
        <f t="shared" si="79"/>
        <v>0.94482386343829872</v>
      </c>
      <c r="BM94" s="12">
        <f t="shared" si="80"/>
        <v>0.82094653184395971</v>
      </c>
      <c r="BN94" s="12">
        <f t="shared" si="81"/>
        <v>0.8143171209218828</v>
      </c>
      <c r="BO94" s="12"/>
      <c r="BP94" s="68">
        <f t="shared" si="84"/>
        <v>5.0429911087790078</v>
      </c>
      <c r="BQ94" s="43">
        <f t="shared" si="85"/>
        <v>5.0641203253021141</v>
      </c>
      <c r="BR94" s="43">
        <v>5</v>
      </c>
      <c r="BS94" s="43"/>
      <c r="BT94" s="43"/>
      <c r="BU94" s="4" t="s">
        <v>695</v>
      </c>
      <c r="BV94" s="108" t="s">
        <v>33</v>
      </c>
      <c r="BW94" s="106" t="str">
        <f>"O2'="&amp;TEXT(BI94," 0.##0")</f>
        <v>O2'= 0.250</v>
      </c>
      <c r="BX94" s="106" t="str">
        <f>"O12'="&amp;TEXT(BJ94," 0.##0")</f>
        <v>O12'= 1.731</v>
      </c>
      <c r="BY94" s="106" t="str">
        <f>"O3'="&amp;TEXT(BK94," 0.##0")</f>
        <v>O3'= 0.482</v>
      </c>
      <c r="BZ94" s="106" t="str">
        <f>"O11'="&amp;TEXT(BL94," 0.##0")</f>
        <v>O11'= 0.945</v>
      </c>
      <c r="CA94" s="106" t="str">
        <f>"O7'="&amp;TEXT(BM94," 0.##0")</f>
        <v>O7'= 0.821</v>
      </c>
      <c r="CB94" s="106" t="str">
        <f>"O9'="&amp;TEXT(BN94," 0.##0")</f>
        <v>O9'= 0.814</v>
      </c>
      <c r="CC94" s="43"/>
      <c r="CD94" s="43"/>
      <c r="CI94" s="10" t="s">
        <v>695</v>
      </c>
      <c r="CJ94" s="7"/>
      <c r="CK94" s="7"/>
      <c r="CL94" s="52" t="str">
        <f>"V4 ="&amp;TEXT(BN95," 0.##0")</f>
        <v>V4 = 0.332</v>
      </c>
      <c r="CM94" s="52" t="str">
        <f>"V4' ="&amp;TEXT(BN96," 0.##0")</f>
        <v>V4' = 0.332</v>
      </c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10" t="s">
        <v>695</v>
      </c>
      <c r="DM94" s="65"/>
    </row>
    <row r="95" spans="1:117" x14ac:dyDescent="0.35">
      <c r="C95" s="4" t="s">
        <v>383</v>
      </c>
      <c r="D95" s="8" t="s">
        <v>34</v>
      </c>
      <c r="E95" s="4" t="s">
        <v>287</v>
      </c>
      <c r="F95" s="4" t="s">
        <v>300</v>
      </c>
      <c r="G95" s="4" t="s">
        <v>398</v>
      </c>
      <c r="H95" s="4" t="s">
        <v>400</v>
      </c>
      <c r="I95" s="4" t="s">
        <v>191</v>
      </c>
      <c r="J95" s="4" t="s">
        <v>742</v>
      </c>
      <c r="N95" s="4" t="s">
        <v>383</v>
      </c>
      <c r="O95" s="8" t="s">
        <v>34</v>
      </c>
      <c r="P95" s="34">
        <v>2.3029999999999999</v>
      </c>
      <c r="Q95" s="34">
        <v>1.601</v>
      </c>
      <c r="R95" s="34">
        <v>2.0579999999999998</v>
      </c>
      <c r="S95" s="34">
        <v>1.833</v>
      </c>
      <c r="T95" s="34">
        <v>1.91</v>
      </c>
      <c r="U95" s="34">
        <v>1.84</v>
      </c>
      <c r="W95" s="4" t="s">
        <v>383</v>
      </c>
      <c r="X95" s="8" t="s">
        <v>34</v>
      </c>
      <c r="Y95" s="12">
        <f t="shared" si="73"/>
        <v>0.25889017256861729</v>
      </c>
      <c r="Z95" s="12">
        <f t="shared" si="73"/>
        <v>1.7262405405290759</v>
      </c>
      <c r="AA95" s="12">
        <f t="shared" si="73"/>
        <v>0.50198291728147515</v>
      </c>
      <c r="AB95" s="12">
        <f t="shared" si="73"/>
        <v>0.92211892201437362</v>
      </c>
      <c r="AC95" s="12">
        <f t="shared" si="73"/>
        <v>0.7488705137945193</v>
      </c>
      <c r="AD95" s="12">
        <f t="shared" si="73"/>
        <v>0.90483741803595918</v>
      </c>
      <c r="AE95" s="12"/>
      <c r="AF95" s="68">
        <f t="shared" si="74"/>
        <v>5.0629404842240202</v>
      </c>
      <c r="AG95" s="43">
        <f t="shared" si="75"/>
        <v>5.0948024647365431</v>
      </c>
      <c r="AH95" s="43">
        <v>5</v>
      </c>
      <c r="AK95" s="4" t="s">
        <v>695</v>
      </c>
      <c r="AL95" s="8" t="s">
        <v>47</v>
      </c>
      <c r="AM95" s="4" t="s">
        <v>736</v>
      </c>
      <c r="AN95" s="4" t="s">
        <v>713</v>
      </c>
      <c r="AO95" s="4" t="s">
        <v>199</v>
      </c>
      <c r="AP95" s="4" t="s">
        <v>715</v>
      </c>
      <c r="AQ95" s="4" t="s">
        <v>460</v>
      </c>
      <c r="AR95" s="4" t="s">
        <v>716</v>
      </c>
      <c r="AV95" s="4" t="s">
        <v>695</v>
      </c>
      <c r="AW95" s="8" t="s">
        <v>47</v>
      </c>
      <c r="AX95" s="34">
        <v>2.012</v>
      </c>
      <c r="AY95" s="34">
        <v>1.804</v>
      </c>
      <c r="AZ95" s="34">
        <v>2.012</v>
      </c>
      <c r="BA95" s="34">
        <v>1.804</v>
      </c>
      <c r="BB95" s="34">
        <v>1.6220000000000001</v>
      </c>
      <c r="BC95" s="34">
        <v>2.2109999999999999</v>
      </c>
      <c r="BD95" s="34"/>
      <c r="BE95" s="34"/>
      <c r="BF95" s="34"/>
      <c r="BG95" s="4" t="s">
        <v>695</v>
      </c>
      <c r="BH95" s="8" t="s">
        <v>47</v>
      </c>
      <c r="BI95" s="12">
        <f t="shared" si="76"/>
        <v>0.56843695737256739</v>
      </c>
      <c r="BJ95" s="12">
        <f t="shared" si="77"/>
        <v>0.99730094631010735</v>
      </c>
      <c r="BK95" s="12">
        <f t="shared" si="78"/>
        <v>0.56843695737256739</v>
      </c>
      <c r="BL95" s="12">
        <f t="shared" si="79"/>
        <v>0.99730094631010735</v>
      </c>
      <c r="BM95" s="12">
        <f t="shared" si="80"/>
        <v>1.6309932567264986</v>
      </c>
      <c r="BN95" s="12">
        <f t="shared" si="81"/>
        <v>0.33197264677136584</v>
      </c>
      <c r="BO95" s="12"/>
      <c r="BP95" s="68">
        <f t="shared" si="84"/>
        <v>5.0944417108632134</v>
      </c>
      <c r="BQ95" s="43">
        <f t="shared" si="85"/>
        <v>5.1432513513076223</v>
      </c>
      <c r="BR95" s="43">
        <v>5</v>
      </c>
      <c r="BS95" s="43"/>
      <c r="BT95" s="43"/>
      <c r="BU95" s="4" t="s">
        <v>695</v>
      </c>
      <c r="BV95" s="108" t="s">
        <v>47</v>
      </c>
      <c r="BW95" s="106" t="str">
        <f>"O5="&amp;TEXT(BI95," 0.##0")</f>
        <v>O5= 0.568</v>
      </c>
      <c r="BX95" s="106" t="str">
        <f>"O6="&amp;TEXT(BJ95," 0.##0")</f>
        <v>O6= 0.997</v>
      </c>
      <c r="BY95" s="106" t="str">
        <f>"O4="&amp;TEXT(BK95," 0.##0")</f>
        <v>O4= 0.568</v>
      </c>
      <c r="BZ95" s="106" t="str">
        <f>"O7="&amp;TEXT(BL95," 0.##0")</f>
        <v>O7= 0.997</v>
      </c>
      <c r="CA95" s="106" t="str">
        <f>"O13="&amp;TEXT(BM95," 0.##0")</f>
        <v>O13= 1.631</v>
      </c>
      <c r="CB95" s="106" t="str">
        <f>"O2="&amp;TEXT(BN95," 0.##0")</f>
        <v>O2= 0.332</v>
      </c>
      <c r="CC95" s="43"/>
      <c r="CD95" s="43"/>
      <c r="CI95" s="47" t="s">
        <v>695</v>
      </c>
      <c r="CJ95" s="16"/>
      <c r="CK95" s="16"/>
      <c r="CL95" s="53" t="str">
        <f>"V5' ="&amp;TEXT(BN98," 0.##0")</f>
        <v>V5' = 0.311</v>
      </c>
      <c r="CM95" s="53" t="str">
        <f>"V5 ="&amp;TEXT(BN97," 0.##0")</f>
        <v>V5 = 0.311</v>
      </c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47" t="s">
        <v>695</v>
      </c>
    </row>
    <row r="96" spans="1:117" x14ac:dyDescent="0.35">
      <c r="C96" s="4" t="s">
        <v>383</v>
      </c>
      <c r="D96" s="8" t="s">
        <v>33</v>
      </c>
      <c r="E96" s="4" t="s">
        <v>288</v>
      </c>
      <c r="F96" s="4" t="s">
        <v>301</v>
      </c>
      <c r="G96" s="4" t="s">
        <v>399</v>
      </c>
      <c r="H96" s="4" t="s">
        <v>401</v>
      </c>
      <c r="I96" s="4" t="s">
        <v>192</v>
      </c>
      <c r="J96" s="4" t="s">
        <v>402</v>
      </c>
      <c r="N96" s="4" t="s">
        <v>383</v>
      </c>
      <c r="O96" s="8" t="s">
        <v>33</v>
      </c>
      <c r="P96" s="34">
        <v>2.3029999999999999</v>
      </c>
      <c r="Q96" s="34">
        <v>1.601</v>
      </c>
      <c r="R96" s="34">
        <v>2.0579999999999998</v>
      </c>
      <c r="S96" s="34">
        <v>1.833</v>
      </c>
      <c r="T96" s="34">
        <v>1.91</v>
      </c>
      <c r="U96" s="34">
        <v>1.84</v>
      </c>
      <c r="W96" s="4" t="s">
        <v>383</v>
      </c>
      <c r="X96" s="8" t="s">
        <v>33</v>
      </c>
      <c r="Y96" s="12">
        <f t="shared" si="73"/>
        <v>0.25889017256861729</v>
      </c>
      <c r="Z96" s="12">
        <f t="shared" si="73"/>
        <v>1.7262405405290759</v>
      </c>
      <c r="AA96" s="12">
        <f t="shared" si="73"/>
        <v>0.50198291728147515</v>
      </c>
      <c r="AB96" s="12">
        <f t="shared" si="73"/>
        <v>0.92211892201437362</v>
      </c>
      <c r="AC96" s="12">
        <f t="shared" si="73"/>
        <v>0.7488705137945193</v>
      </c>
      <c r="AD96" s="12">
        <f t="shared" si="73"/>
        <v>0.90483741803595918</v>
      </c>
      <c r="AE96" s="12"/>
      <c r="AF96" s="68">
        <f t="shared" si="74"/>
        <v>5.0629404842240202</v>
      </c>
      <c r="AG96" s="43">
        <f t="shared" si="75"/>
        <v>5.0948024647365431</v>
      </c>
      <c r="AH96" s="43">
        <v>5</v>
      </c>
      <c r="AK96" s="4" t="s">
        <v>695</v>
      </c>
      <c r="AL96" s="8" t="s">
        <v>48</v>
      </c>
      <c r="AM96" s="4" t="s">
        <v>712</v>
      </c>
      <c r="AN96" s="4" t="s">
        <v>714</v>
      </c>
      <c r="AO96" s="4" t="s">
        <v>200</v>
      </c>
      <c r="AP96" s="4" t="s">
        <v>653</v>
      </c>
      <c r="AQ96" s="4" t="s">
        <v>461</v>
      </c>
      <c r="AR96" s="4" t="s">
        <v>717</v>
      </c>
      <c r="AV96" s="4" t="s">
        <v>695</v>
      </c>
      <c r="AW96" s="8" t="s">
        <v>48</v>
      </c>
      <c r="AX96" s="34">
        <v>2.012</v>
      </c>
      <c r="AY96" s="34">
        <v>1.804</v>
      </c>
      <c r="AZ96" s="34">
        <v>2.012</v>
      </c>
      <c r="BA96" s="34">
        <v>1.804</v>
      </c>
      <c r="BB96" s="34">
        <v>1.6220000000000001</v>
      </c>
      <c r="BC96" s="34">
        <v>2.2109999999999999</v>
      </c>
      <c r="BD96" s="34"/>
      <c r="BE96" s="34"/>
      <c r="BF96" s="34"/>
      <c r="BG96" s="4" t="s">
        <v>695</v>
      </c>
      <c r="BH96" s="8" t="s">
        <v>48</v>
      </c>
      <c r="BI96" s="12">
        <f t="shared" si="76"/>
        <v>0.56843695737256739</v>
      </c>
      <c r="BJ96" s="12">
        <f t="shared" si="77"/>
        <v>0.99730094631010735</v>
      </c>
      <c r="BK96" s="12">
        <f t="shared" si="78"/>
        <v>0.56843695737256739</v>
      </c>
      <c r="BL96" s="12">
        <f t="shared" si="79"/>
        <v>0.99730094631010735</v>
      </c>
      <c r="BM96" s="12">
        <f t="shared" si="80"/>
        <v>1.6309932567264986</v>
      </c>
      <c r="BN96" s="12">
        <f t="shared" si="81"/>
        <v>0.33197264677136584</v>
      </c>
      <c r="BO96" s="12"/>
      <c r="BP96" s="68">
        <f t="shared" si="84"/>
        <v>5.0944417108632134</v>
      </c>
      <c r="BQ96" s="43">
        <f t="shared" si="85"/>
        <v>5.1432513513076223</v>
      </c>
      <c r="BR96" s="43">
        <v>5</v>
      </c>
      <c r="BS96" s="43"/>
      <c r="BT96" s="43"/>
      <c r="BU96" s="4" t="s">
        <v>695</v>
      </c>
      <c r="BV96" s="108" t="s">
        <v>48</v>
      </c>
      <c r="BW96" s="106" t="str">
        <f>"O5'="&amp;TEXT(BI96," 0.##0")</f>
        <v>O5'= 0.568</v>
      </c>
      <c r="BX96" s="106" t="str">
        <f>"O6'="&amp;TEXT(BJ96," 0.##0")</f>
        <v>O6'= 0.997</v>
      </c>
      <c r="BY96" s="106" t="str">
        <f>"O4'="&amp;TEXT(BK96," 0.##0")</f>
        <v>O4'= 0.568</v>
      </c>
      <c r="BZ96" s="106" t="str">
        <f>"O7'="&amp;TEXT(BL96," 0.##0")</f>
        <v>O7'= 0.997</v>
      </c>
      <c r="CA96" s="106" t="str">
        <f>"O13'="&amp;TEXT(BM96," 0.##0")</f>
        <v>O13'= 1.631</v>
      </c>
      <c r="CB96" s="106" t="str">
        <f>"O2'="&amp;TEXT(BN96," 0.##0")</f>
        <v>O2'= 0.332</v>
      </c>
      <c r="CC96" s="43"/>
      <c r="CD96" s="43"/>
      <c r="CG96" s="2" t="s">
        <v>935</v>
      </c>
      <c r="CI96" s="20"/>
      <c r="CJ96" s="19">
        <f>2-(SUM(BI89+BK91))</f>
        <v>0.15711264693589344</v>
      </c>
      <c r="CK96" s="19">
        <f>2-SUM(BI90,BK92)</f>
        <v>0.15711264693589344</v>
      </c>
      <c r="CL96" s="19">
        <f>2-(SUM(BK89,BJ90,BI91,BI93,BN95,BN98))</f>
        <v>3.945403197663655E-2</v>
      </c>
      <c r="CM96" s="19">
        <f>2-(SUM(BJ89,BK90,BI92,BI94,BN96,BN97))</f>
        <v>3.945403197663655E-2</v>
      </c>
      <c r="CN96" s="19">
        <f>2-(SUM(BL90,BK93))</f>
        <v>0.15711264693589344</v>
      </c>
      <c r="CO96" s="19">
        <f>2-SUM(BK94,BL89)</f>
        <v>0.15711264693589344</v>
      </c>
      <c r="CP96" s="19">
        <f>2-SUM(BM89,BK95,BL97)</f>
        <v>0.11366491563652792</v>
      </c>
      <c r="CQ96" s="19">
        <f>2-SUM(BL98,BK96,BM90)</f>
        <v>0.11366491563652792</v>
      </c>
      <c r="CR96" s="19">
        <f>2-(SUM(BN90,BI95,BJ97))</f>
        <v>0.11366491563652792</v>
      </c>
      <c r="CS96" s="19">
        <f>2-SUM(BN89,BI96,BJ98)</f>
        <v>0.11366491563652792</v>
      </c>
      <c r="CT96" s="19">
        <f>2-SUM(BM91,BJ95)</f>
        <v>0.18175252184593305</v>
      </c>
      <c r="CU96" s="19">
        <f>2-SUM(BM92,BJ96)</f>
        <v>0.18175252184593305</v>
      </c>
      <c r="CV96" s="19">
        <f>2-SUM(BM93,BL95)</f>
        <v>0.18175252184593305</v>
      </c>
      <c r="CW96" s="19">
        <f>2-SUM(BL96,BM94)</f>
        <v>0.18175252184593305</v>
      </c>
      <c r="CX96" s="19">
        <f>2-SUM(BK98,BN91)</f>
        <v>0.19107370156708092</v>
      </c>
      <c r="CY96" s="19">
        <f>2-SUM(BN92,BK97)</f>
        <v>0.19107370156708092</v>
      </c>
      <c r="CZ96" s="19">
        <f>2-SUM(BN93,BI98)</f>
        <v>0.19107370156708092</v>
      </c>
      <c r="DA96" s="19">
        <f>2-SUM(BI97,BN94)</f>
        <v>0.19107370156708092</v>
      </c>
      <c r="DB96" s="19">
        <f>2-BJ91</f>
        <v>0.26908763406276148</v>
      </c>
      <c r="DC96" s="19">
        <f>2-BJ92</f>
        <v>0.26908763406276148</v>
      </c>
      <c r="DD96" s="19">
        <f>2-SUM(BL91,BL93)</f>
        <v>0.11035227312340257</v>
      </c>
      <c r="DE96" s="19">
        <f>2-SUM(BL92,BL94)</f>
        <v>0.11035227312340257</v>
      </c>
      <c r="DF96" s="19">
        <f>2-BJ93</f>
        <v>0.26908763406276148</v>
      </c>
      <c r="DG96" s="19">
        <f>2-BJ94</f>
        <v>0.26908763406276148</v>
      </c>
      <c r="DH96" s="19">
        <f>2-BM95</f>
        <v>0.36900674327350136</v>
      </c>
      <c r="DI96" s="19">
        <f>2-BM96</f>
        <v>0.36900674327350136</v>
      </c>
      <c r="DJ96" s="19">
        <f>2-BM97</f>
        <v>0.36016669300399573</v>
      </c>
      <c r="DK96" s="19">
        <f>2-BM98</f>
        <v>0.36016669300399573</v>
      </c>
      <c r="DL96" s="20"/>
      <c r="DM96" s="45">
        <f>SUM(CJ96:DK96)</f>
        <v>5.4087251629478601</v>
      </c>
    </row>
    <row r="97" spans="2:119" x14ac:dyDescent="0.35">
      <c r="B97" s="25"/>
      <c r="C97" s="14" t="s">
        <v>769</v>
      </c>
      <c r="D97" s="32" t="s">
        <v>34</v>
      </c>
      <c r="E97" s="14" t="s">
        <v>789</v>
      </c>
      <c r="F97" s="14" t="s">
        <v>790</v>
      </c>
      <c r="G97" s="14" t="s">
        <v>791</v>
      </c>
      <c r="H97" s="14" t="s">
        <v>792</v>
      </c>
      <c r="I97" s="14" t="s">
        <v>793</v>
      </c>
      <c r="J97" s="14" t="s">
        <v>794</v>
      </c>
      <c r="K97" s="25"/>
      <c r="L97" s="25"/>
      <c r="M97" s="25"/>
      <c r="N97" s="14" t="s">
        <v>769</v>
      </c>
      <c r="O97" s="32" t="s">
        <v>34</v>
      </c>
      <c r="P97" s="38">
        <v>2.3359999999999999</v>
      </c>
      <c r="Q97" s="38">
        <v>1.6180000000000001</v>
      </c>
      <c r="R97" s="38">
        <v>2.036</v>
      </c>
      <c r="S97" s="38">
        <v>1.8859999999999999</v>
      </c>
      <c r="T97" s="38">
        <v>1.921</v>
      </c>
      <c r="U97" s="38">
        <v>1.8959999999999999</v>
      </c>
      <c r="V97" s="25"/>
      <c r="W97" s="14" t="s">
        <v>769</v>
      </c>
      <c r="X97" s="32" t="s">
        <v>34</v>
      </c>
      <c r="Y97" s="37">
        <f t="shared" si="73"/>
        <v>0.23679972423039808</v>
      </c>
      <c r="Z97" s="37">
        <f t="shared" si="73"/>
        <v>1.6487212707001273</v>
      </c>
      <c r="AA97" s="37">
        <f t="shared" si="73"/>
        <v>0.53273576419050683</v>
      </c>
      <c r="AB97" s="37">
        <f t="shared" si="73"/>
        <v>0.799055939062432</v>
      </c>
      <c r="AC97" s="37">
        <f t="shared" si="73"/>
        <v>0.72693448755104317</v>
      </c>
      <c r="AD97" s="37">
        <f t="shared" si="73"/>
        <v>0.77774906036426894</v>
      </c>
      <c r="AE97" s="37"/>
      <c r="AF97" s="92">
        <f t="shared" si="74"/>
        <v>4.7219962460987759</v>
      </c>
      <c r="AG97" s="88">
        <f t="shared" si="75"/>
        <v>4.5704302264999175</v>
      </c>
      <c r="AH97" s="88">
        <v>4.5704302264999175</v>
      </c>
      <c r="AK97" s="4" t="s">
        <v>695</v>
      </c>
      <c r="AL97" s="8" t="s">
        <v>61</v>
      </c>
      <c r="AM97" s="4" t="s">
        <v>207</v>
      </c>
      <c r="AN97" s="4" t="s">
        <v>719</v>
      </c>
      <c r="AO97" s="4" t="s">
        <v>721</v>
      </c>
      <c r="AP97" s="7" t="s">
        <v>723</v>
      </c>
      <c r="AQ97" s="7" t="s">
        <v>817</v>
      </c>
      <c r="AR97" s="4" t="s">
        <v>601</v>
      </c>
      <c r="AV97" s="4" t="s">
        <v>695</v>
      </c>
      <c r="AW97" s="8" t="s">
        <v>61</v>
      </c>
      <c r="AX97" s="34">
        <v>1.8049999999999999</v>
      </c>
      <c r="AY97" s="34">
        <v>2.0089999999999999</v>
      </c>
      <c r="AZ97" s="34">
        <v>1.8049999999999999</v>
      </c>
      <c r="BA97" s="35">
        <v>2.0089999999999999</v>
      </c>
      <c r="BB97" s="35">
        <v>1.62</v>
      </c>
      <c r="BC97" s="34">
        <v>2.2349999999999999</v>
      </c>
      <c r="BD97" s="34"/>
      <c r="BE97" s="34"/>
      <c r="BF97" s="34"/>
      <c r="BG97" s="4" t="s">
        <v>695</v>
      </c>
      <c r="BH97" s="8" t="s">
        <v>61</v>
      </c>
      <c r="BI97" s="12">
        <f t="shared" si="76"/>
        <v>0.99460917751103628</v>
      </c>
      <c r="BJ97" s="12">
        <f t="shared" si="77"/>
        <v>0.57306464120347067</v>
      </c>
      <c r="BK97" s="12">
        <f t="shared" si="78"/>
        <v>0.99460917751103628</v>
      </c>
      <c r="BL97" s="12">
        <f t="shared" si="79"/>
        <v>0.57306464120347067</v>
      </c>
      <c r="BM97" s="12">
        <f t="shared" si="80"/>
        <v>1.6398333069960043</v>
      </c>
      <c r="BN97" s="12">
        <f t="shared" si="81"/>
        <v>0.31112280680261012</v>
      </c>
      <c r="BO97" s="12"/>
      <c r="BP97" s="68">
        <f t="shared" si="84"/>
        <v>5.0863037512276277</v>
      </c>
      <c r="BQ97" s="43">
        <f t="shared" si="85"/>
        <v>5.1307351693880916</v>
      </c>
      <c r="BR97" s="43">
        <v>5</v>
      </c>
      <c r="BS97" s="43"/>
      <c r="BT97" s="43"/>
      <c r="BU97" s="4" t="s">
        <v>695</v>
      </c>
      <c r="BV97" s="108" t="s">
        <v>61</v>
      </c>
      <c r="BW97" s="106" t="str">
        <f>"O9'="&amp;TEXT(BI97," 0.##0")</f>
        <v>O9'= 0.995</v>
      </c>
      <c r="BX97" s="106" t="str">
        <f>"O5="&amp;TEXT(BJ97," 0.##0")</f>
        <v>O5= 0.573</v>
      </c>
      <c r="BY97" s="106" t="str">
        <f>"O8'="&amp;TEXT(BK97," 0.##0")</f>
        <v>O8'= 0.995</v>
      </c>
      <c r="BZ97" s="106" t="str">
        <f>"O4="&amp;TEXT(BL97," 0.##0")</f>
        <v>O4= 0.573</v>
      </c>
      <c r="CA97" s="106" t="str">
        <f>"O14="&amp;TEXT(BM97," 0.##0")</f>
        <v>O14= 1.640</v>
      </c>
      <c r="CB97" s="106" t="str">
        <f>"O2'="&amp;TEXT(BN97," 0.##0")</f>
        <v>O2'= 0.311</v>
      </c>
      <c r="CC97" s="43"/>
      <c r="CD97" s="43"/>
    </row>
    <row r="98" spans="2:119" x14ac:dyDescent="0.35">
      <c r="B98" s="25"/>
      <c r="C98" s="14" t="s">
        <v>769</v>
      </c>
      <c r="D98" s="32" t="s">
        <v>33</v>
      </c>
      <c r="E98" s="14" t="s">
        <v>795</v>
      </c>
      <c r="F98" s="14" t="s">
        <v>796</v>
      </c>
      <c r="G98" s="14" t="s">
        <v>797</v>
      </c>
      <c r="H98" s="14" t="s">
        <v>798</v>
      </c>
      <c r="I98" s="14" t="s">
        <v>799</v>
      </c>
      <c r="J98" s="14" t="s">
        <v>800</v>
      </c>
      <c r="K98" s="25"/>
      <c r="L98" s="25"/>
      <c r="M98" s="25"/>
      <c r="N98" s="14" t="s">
        <v>769</v>
      </c>
      <c r="O98" s="32" t="s">
        <v>33</v>
      </c>
      <c r="P98" s="38">
        <v>2.3359999999999999</v>
      </c>
      <c r="Q98" s="38">
        <v>1.6180000000000001</v>
      </c>
      <c r="R98" s="38">
        <v>2.036</v>
      </c>
      <c r="S98" s="38">
        <v>1.8859999999999999</v>
      </c>
      <c r="T98" s="38">
        <v>1.921</v>
      </c>
      <c r="U98" s="38">
        <v>1.8959999999999999</v>
      </c>
      <c r="V98" s="25"/>
      <c r="W98" s="14" t="s">
        <v>769</v>
      </c>
      <c r="X98" s="32" t="s">
        <v>33</v>
      </c>
      <c r="Y98" s="37">
        <f t="shared" si="73"/>
        <v>0.23679972423039808</v>
      </c>
      <c r="Z98" s="37">
        <f t="shared" si="73"/>
        <v>1.6487212707001273</v>
      </c>
      <c r="AA98" s="37">
        <f t="shared" si="73"/>
        <v>0.53273576419050683</v>
      </c>
      <c r="AB98" s="37">
        <f t="shared" si="73"/>
        <v>0.799055939062432</v>
      </c>
      <c r="AC98" s="37">
        <f t="shared" si="73"/>
        <v>0.72693448755104317</v>
      </c>
      <c r="AD98" s="37">
        <f t="shared" si="73"/>
        <v>0.77774906036426894</v>
      </c>
      <c r="AE98" s="37"/>
      <c r="AF98" s="92">
        <f t="shared" si="74"/>
        <v>4.7219962460987759</v>
      </c>
      <c r="AG98" s="88">
        <f t="shared" si="75"/>
        <v>4.5704302264999175</v>
      </c>
      <c r="AH98" s="88">
        <v>4.5704302264999175</v>
      </c>
      <c r="AK98" s="4" t="s">
        <v>695</v>
      </c>
      <c r="AL98" s="8" t="s">
        <v>62</v>
      </c>
      <c r="AM98" s="4" t="s">
        <v>718</v>
      </c>
      <c r="AN98" s="4" t="s">
        <v>720</v>
      </c>
      <c r="AO98" s="4" t="s">
        <v>722</v>
      </c>
      <c r="AP98" s="7" t="s">
        <v>724</v>
      </c>
      <c r="AQ98" s="7" t="s">
        <v>725</v>
      </c>
      <c r="AR98" s="4" t="s">
        <v>600</v>
      </c>
      <c r="AV98" s="4" t="s">
        <v>695</v>
      </c>
      <c r="AW98" s="8" t="s">
        <v>62</v>
      </c>
      <c r="AX98" s="34">
        <v>1.8049999999999999</v>
      </c>
      <c r="AY98" s="34">
        <v>2.0089999999999999</v>
      </c>
      <c r="AZ98" s="34">
        <v>1.8049999999999999</v>
      </c>
      <c r="BA98" s="35">
        <v>2.0089999999999999</v>
      </c>
      <c r="BB98" s="35">
        <v>1.62</v>
      </c>
      <c r="BC98" s="34">
        <v>2.2349999999999999</v>
      </c>
      <c r="BD98" s="34"/>
      <c r="BE98" s="34"/>
      <c r="BF98" s="34"/>
      <c r="BG98" s="4" t="s">
        <v>695</v>
      </c>
      <c r="BH98" s="8" t="s">
        <v>62</v>
      </c>
      <c r="BI98" s="12">
        <f t="shared" si="76"/>
        <v>0.99460917751103628</v>
      </c>
      <c r="BJ98" s="12">
        <f t="shared" si="77"/>
        <v>0.57306464120347067</v>
      </c>
      <c r="BK98" s="12">
        <f t="shared" si="78"/>
        <v>0.99460917751103628</v>
      </c>
      <c r="BL98" s="12">
        <f t="shared" si="79"/>
        <v>0.57306464120347067</v>
      </c>
      <c r="BM98" s="12">
        <f t="shared" si="80"/>
        <v>1.6398333069960043</v>
      </c>
      <c r="BN98" s="12">
        <f t="shared" si="81"/>
        <v>0.31112280680261012</v>
      </c>
      <c r="BO98" s="12"/>
      <c r="BP98" s="68">
        <f t="shared" si="84"/>
        <v>5.0863037512276277</v>
      </c>
      <c r="BQ98" s="43">
        <f t="shared" si="85"/>
        <v>5.1307351693880916</v>
      </c>
      <c r="BR98" s="43">
        <v>5</v>
      </c>
      <c r="BS98" s="43"/>
      <c r="BT98" s="43"/>
      <c r="BU98" s="4" t="s">
        <v>695</v>
      </c>
      <c r="BV98" s="108" t="s">
        <v>62</v>
      </c>
      <c r="BW98" s="106" t="str">
        <f>"O9="&amp;TEXT(BI98," 0.##0")</f>
        <v>O9= 0.995</v>
      </c>
      <c r="BX98" s="106" t="str">
        <f>"O5'="&amp;TEXT(BJ98," 0.##0")</f>
        <v>O5'= 0.573</v>
      </c>
      <c r="BY98" s="106" t="str">
        <f>"O8="&amp;TEXT(BK98," 0.##0")</f>
        <v>O8= 0.995</v>
      </c>
      <c r="BZ98" s="106" t="str">
        <f>"O4'="&amp;TEXT(BL98," 0.##0")</f>
        <v>O4'= 0.573</v>
      </c>
      <c r="CA98" s="106" t="str">
        <f>"O14'="&amp;TEXT(BM98," 0.##0")</f>
        <v>O14'= 1.640</v>
      </c>
      <c r="CB98" s="106" t="str">
        <f>"O2="&amp;TEXT(BN98," 0.##0")</f>
        <v>O2= 0.311</v>
      </c>
      <c r="CC98" s="43"/>
      <c r="CD98" s="43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</row>
    <row r="99" spans="2:119" x14ac:dyDescent="0.35">
      <c r="C99" s="4" t="s">
        <v>564</v>
      </c>
      <c r="D99" s="8" t="s">
        <v>34</v>
      </c>
      <c r="E99" s="4" t="s">
        <v>580</v>
      </c>
      <c r="F99" s="4" t="s">
        <v>582</v>
      </c>
      <c r="G99" s="4" t="s">
        <v>584</v>
      </c>
      <c r="H99" s="4" t="s">
        <v>586</v>
      </c>
      <c r="I99" s="4" t="s">
        <v>588</v>
      </c>
      <c r="J99" s="4" t="s">
        <v>590</v>
      </c>
      <c r="N99" s="4" t="s">
        <v>564</v>
      </c>
      <c r="O99" s="8" t="s">
        <v>34</v>
      </c>
      <c r="P99" s="34">
        <v>2.3010000000000002</v>
      </c>
      <c r="Q99" s="34">
        <v>1.603</v>
      </c>
      <c r="R99" s="34">
        <v>2.0640000000000001</v>
      </c>
      <c r="S99" s="34">
        <v>1.8260000000000001</v>
      </c>
      <c r="T99" s="34">
        <v>1.8759999999999999</v>
      </c>
      <c r="U99" s="34">
        <v>1.8879999999999999</v>
      </c>
      <c r="W99" s="4" t="s">
        <v>564</v>
      </c>
      <c r="X99" s="8" t="s">
        <v>34</v>
      </c>
      <c r="Y99" s="12">
        <f t="shared" si="73"/>
        <v>0.26029336791007485</v>
      </c>
      <c r="Z99" s="12">
        <f t="shared" si="73"/>
        <v>1.7169346842018312</v>
      </c>
      <c r="AA99" s="12">
        <f t="shared" si="73"/>
        <v>0.49390830056804175</v>
      </c>
      <c r="AB99" s="12">
        <f t="shared" si="73"/>
        <v>0.939730485707166</v>
      </c>
      <c r="AC99" s="12">
        <f t="shared" si="73"/>
        <v>0.82094653184395971</v>
      </c>
      <c r="AD99" s="12">
        <f t="shared" si="73"/>
        <v>0.79474837033619428</v>
      </c>
      <c r="AE99" s="12"/>
      <c r="AF99" s="68">
        <f t="shared" si="74"/>
        <v>5.0265617405672671</v>
      </c>
      <c r="AG99" s="43">
        <f t="shared" si="75"/>
        <v>5.038851956992457</v>
      </c>
      <c r="AH99" s="43">
        <v>5</v>
      </c>
      <c r="BN99" t="s">
        <v>839</v>
      </c>
      <c r="BP99" s="70">
        <f>AVERAGE(BP89:BP98)</f>
        <v>5.0591274837052138</v>
      </c>
      <c r="BQ99" s="69"/>
      <c r="BR99" s="70">
        <f>AVERAGE(BR89:BR98)</f>
        <v>5</v>
      </c>
      <c r="BS99" s="70"/>
      <c r="BT99" s="70"/>
      <c r="BU99" s="109"/>
      <c r="BV99" s="109"/>
      <c r="BW99" s="70"/>
      <c r="BX99" s="70"/>
      <c r="BY99" s="70"/>
      <c r="BZ99" s="70"/>
      <c r="CA99" s="70"/>
      <c r="CB99" s="70"/>
      <c r="CC99" s="70"/>
      <c r="CD99" s="70"/>
      <c r="CI99" s="9"/>
      <c r="CJ99" s="20"/>
      <c r="CK99" s="20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20"/>
      <c r="DG99" s="20"/>
      <c r="DH99" s="20"/>
      <c r="DI99" s="20"/>
      <c r="DJ99" s="20"/>
      <c r="DK99" s="20"/>
      <c r="DL99" s="9"/>
      <c r="DM99" s="54"/>
      <c r="DN99" s="21"/>
      <c r="DO99" s="21"/>
    </row>
    <row r="100" spans="2:119" x14ac:dyDescent="0.35">
      <c r="C100" s="4" t="s">
        <v>564</v>
      </c>
      <c r="D100" s="8" t="s">
        <v>33</v>
      </c>
      <c r="E100" s="4" t="s">
        <v>581</v>
      </c>
      <c r="F100" s="4" t="s">
        <v>583</v>
      </c>
      <c r="G100" s="4" t="s">
        <v>585</v>
      </c>
      <c r="H100" s="4" t="s">
        <v>587</v>
      </c>
      <c r="I100" s="4" t="s">
        <v>589</v>
      </c>
      <c r="J100" s="4" t="s">
        <v>591</v>
      </c>
      <c r="N100" s="4" t="s">
        <v>564</v>
      </c>
      <c r="O100" s="8" t="s">
        <v>33</v>
      </c>
      <c r="P100" s="34">
        <v>2.3010000000000002</v>
      </c>
      <c r="Q100" s="34">
        <v>1.603</v>
      </c>
      <c r="R100" s="34">
        <v>2.0640000000000001</v>
      </c>
      <c r="S100" s="34">
        <v>1.8260000000000001</v>
      </c>
      <c r="T100" s="34">
        <v>1.8759999999999999</v>
      </c>
      <c r="U100" s="34">
        <v>1.8879999999999999</v>
      </c>
      <c r="W100" s="4" t="s">
        <v>564</v>
      </c>
      <c r="X100" s="8" t="s">
        <v>33</v>
      </c>
      <c r="Y100" s="12">
        <f t="shared" si="73"/>
        <v>0.26029336791007485</v>
      </c>
      <c r="Z100" s="12">
        <f t="shared" si="73"/>
        <v>1.7169346842018312</v>
      </c>
      <c r="AA100" s="12">
        <f t="shared" si="73"/>
        <v>0.49390830056804175</v>
      </c>
      <c r="AB100" s="12">
        <f t="shared" si="73"/>
        <v>0.939730485707166</v>
      </c>
      <c r="AC100" s="12">
        <f t="shared" si="73"/>
        <v>0.82094653184395971</v>
      </c>
      <c r="AD100" s="12">
        <f t="shared" si="73"/>
        <v>0.79474837033619428</v>
      </c>
      <c r="AE100" s="12"/>
      <c r="AF100" s="68">
        <f t="shared" si="74"/>
        <v>5.0265617405672671</v>
      </c>
      <c r="AG100" s="43">
        <f t="shared" si="75"/>
        <v>5.038851956992457</v>
      </c>
      <c r="AH100" s="43">
        <v>5</v>
      </c>
      <c r="CI100" s="31"/>
      <c r="CJ100" s="20"/>
      <c r="CK100" s="20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31"/>
      <c r="DM100" s="54"/>
      <c r="DN100" s="21"/>
      <c r="DO100" s="21"/>
    </row>
    <row r="101" spans="2:119" x14ac:dyDescent="0.35">
      <c r="C101" s="4" t="s">
        <v>473</v>
      </c>
      <c r="D101" s="8" t="s">
        <v>34</v>
      </c>
      <c r="E101" s="4" t="s">
        <v>495</v>
      </c>
      <c r="F101" s="4" t="s">
        <v>497</v>
      </c>
      <c r="G101" s="4" t="s">
        <v>499</v>
      </c>
      <c r="H101" s="4" t="s">
        <v>38</v>
      </c>
      <c r="I101" s="4" t="s">
        <v>501</v>
      </c>
      <c r="J101" s="4" t="s">
        <v>503</v>
      </c>
      <c r="N101" s="4" t="s">
        <v>473</v>
      </c>
      <c r="O101" s="8" t="s">
        <v>34</v>
      </c>
      <c r="P101" s="34">
        <v>2.3090000000000002</v>
      </c>
      <c r="Q101" s="34">
        <v>1.6040000000000001</v>
      </c>
      <c r="R101" s="34">
        <v>2.044</v>
      </c>
      <c r="S101" s="34">
        <v>1.8340000000000001</v>
      </c>
      <c r="T101" s="34">
        <v>1.8580000000000001</v>
      </c>
      <c r="U101" s="34">
        <v>1.8979999999999999</v>
      </c>
      <c r="W101" s="4" t="s">
        <v>473</v>
      </c>
      <c r="X101" s="8" t="s">
        <v>34</v>
      </c>
      <c r="Y101" s="12">
        <f t="shared" si="73"/>
        <v>0.25472580991323623</v>
      </c>
      <c r="Z101" s="12">
        <f t="shared" si="73"/>
        <v>1.7123005853071316</v>
      </c>
      <c r="AA101" s="12">
        <f t="shared" si="73"/>
        <v>0.52134078594755173</v>
      </c>
      <c r="AB101" s="12">
        <f t="shared" si="73"/>
        <v>0.91963007353539095</v>
      </c>
      <c r="AC101" s="12">
        <f t="shared" si="73"/>
        <v>0.86187188155738292</v>
      </c>
      <c r="AD101" s="12">
        <f t="shared" si="73"/>
        <v>0.77355635323888694</v>
      </c>
      <c r="AE101" s="12"/>
      <c r="AF101" s="68">
        <f t="shared" si="74"/>
        <v>5.0434254894995805</v>
      </c>
      <c r="AG101" s="43">
        <f t="shared" si="75"/>
        <v>5.0647884028503549</v>
      </c>
      <c r="AH101" s="43">
        <v>5</v>
      </c>
      <c r="AK101" s="4" t="s">
        <v>609</v>
      </c>
      <c r="AL101" s="8" t="s">
        <v>0</v>
      </c>
      <c r="AM101" s="4" t="s">
        <v>610</v>
      </c>
      <c r="AN101" s="4" t="s">
        <v>425</v>
      </c>
      <c r="AO101" s="4" t="s">
        <v>612</v>
      </c>
      <c r="AP101" s="4" t="s">
        <v>614</v>
      </c>
      <c r="AQ101" s="4" t="s">
        <v>525</v>
      </c>
      <c r="AR101" s="4" t="s">
        <v>615</v>
      </c>
      <c r="AV101" s="4" t="s">
        <v>609</v>
      </c>
      <c r="AW101" s="8" t="s">
        <v>0</v>
      </c>
      <c r="AX101" s="34">
        <v>1.7010000000000001</v>
      </c>
      <c r="AY101" s="34">
        <v>2.1339999999999999</v>
      </c>
      <c r="AZ101" s="34">
        <v>2.13</v>
      </c>
      <c r="BA101" s="34">
        <v>1.68</v>
      </c>
      <c r="BB101" s="34">
        <v>1.9219999999999999</v>
      </c>
      <c r="BC101" s="34">
        <v>1.925</v>
      </c>
      <c r="BD101" s="34"/>
      <c r="BE101" s="34"/>
      <c r="BF101" s="34"/>
      <c r="BG101" s="4" t="s">
        <v>609</v>
      </c>
      <c r="BH101" s="8" t="s">
        <v>0</v>
      </c>
      <c r="BI101" s="12">
        <f t="shared" ref="BI101:BI110" si="86">EXP((1.803-AX101)/0.37)</f>
        <v>1.3174205232114964</v>
      </c>
      <c r="BJ101" s="12">
        <f t="shared" ref="BJ101:BJ110" si="87">EXP((1.803-AY101)/0.37)</f>
        <v>0.40877328395261847</v>
      </c>
      <c r="BK101" s="12">
        <f t="shared" ref="BK101:BK110" si="88">EXP((1.803-AZ101)/0.37)</f>
        <v>0.41321642831270172</v>
      </c>
      <c r="BL101" s="12">
        <f t="shared" ref="BL101:BL110" si="89">EXP((1.803-BA101)/0.37)</f>
        <v>1.3943556827801589</v>
      </c>
      <c r="BM101" s="12">
        <f t="shared" ref="BM101:BM110" si="90">EXP((1.803-BB101)/0.37)</f>
        <v>0.72497245234010876</v>
      </c>
      <c r="BN101" s="12">
        <f t="shared" ref="BN101:BN110" si="91">EXP((1.803-BC101)/0.37)</f>
        <v>0.71911806340328832</v>
      </c>
      <c r="BO101" s="12"/>
      <c r="BP101" s="68">
        <f t="shared" ref="BP101" si="92">SUM(BI101:BN101)</f>
        <v>4.9778564340003726</v>
      </c>
      <c r="BQ101" s="43">
        <f t="shared" ref="BQ101" si="93">(BP101*1.538)-2.692</f>
        <v>4.9639431954925728</v>
      </c>
      <c r="BR101" s="43">
        <v>4.9639431954925728</v>
      </c>
      <c r="BS101" s="43"/>
      <c r="BT101" s="43"/>
      <c r="BU101" s="4" t="s">
        <v>609</v>
      </c>
      <c r="BV101" s="108" t="s">
        <v>0</v>
      </c>
      <c r="BW101" s="106" t="str">
        <f>"O1="&amp;TEXT(BI101," 0.##0")</f>
        <v>O1= 1.317</v>
      </c>
      <c r="BX101" s="106" t="str">
        <f>"O2'="&amp;TEXT(BJ101," 0.##0")</f>
        <v>O2'= 0.409</v>
      </c>
      <c r="BY101" s="106" t="str">
        <f>"O2="&amp;TEXT(BK101," 0.##0")</f>
        <v>O2= 0.413</v>
      </c>
      <c r="BZ101" s="106" t="str">
        <f>"O3'="&amp;TEXT(BL101," 0.##0")</f>
        <v>O3'= 1.394</v>
      </c>
      <c r="CA101" s="106" t="str">
        <f>"O4="&amp;TEXT(BM101," 0.##0")</f>
        <v>O4= 0.725</v>
      </c>
      <c r="CB101" s="106" t="str">
        <f>"O5'="&amp;TEXT(BN101," 0.##0")</f>
        <v>O5'= 0.719</v>
      </c>
      <c r="CC101" s="43"/>
      <c r="CD101" s="43"/>
      <c r="CE101" s="43"/>
      <c r="CI101" s="7"/>
      <c r="CJ101" s="16" t="s">
        <v>1</v>
      </c>
      <c r="CK101" s="16" t="s">
        <v>74</v>
      </c>
      <c r="CL101" s="16" t="s">
        <v>3</v>
      </c>
      <c r="CM101" s="16" t="s">
        <v>2</v>
      </c>
      <c r="CN101" s="16" t="s">
        <v>75</v>
      </c>
      <c r="CO101" s="16" t="s">
        <v>4</v>
      </c>
      <c r="CP101" s="16" t="s">
        <v>5</v>
      </c>
      <c r="CQ101" s="16" t="s">
        <v>76</v>
      </c>
      <c r="CR101" s="16" t="s">
        <v>77</v>
      </c>
      <c r="CS101" s="16" t="s">
        <v>6</v>
      </c>
      <c r="CT101" s="16" t="s">
        <v>78</v>
      </c>
      <c r="CU101" s="16" t="s">
        <v>79</v>
      </c>
      <c r="CV101" s="16" t="s">
        <v>80</v>
      </c>
      <c r="CW101" s="16" t="s">
        <v>81</v>
      </c>
      <c r="CX101" s="16" t="s">
        <v>82</v>
      </c>
      <c r="CY101" s="16" t="s">
        <v>83</v>
      </c>
      <c r="CZ101" s="16" t="s">
        <v>84</v>
      </c>
      <c r="DA101" s="16" t="s">
        <v>85</v>
      </c>
      <c r="DB101" s="16" t="s">
        <v>86</v>
      </c>
      <c r="DC101" s="16" t="s">
        <v>87</v>
      </c>
      <c r="DD101" s="16" t="s">
        <v>88</v>
      </c>
      <c r="DE101" s="16" t="s">
        <v>89</v>
      </c>
      <c r="DF101" s="16" t="s">
        <v>90</v>
      </c>
      <c r="DG101" s="16" t="s">
        <v>91</v>
      </c>
      <c r="DH101" s="16" t="s">
        <v>92</v>
      </c>
      <c r="DI101" s="16" t="s">
        <v>93</v>
      </c>
      <c r="DJ101" s="16" t="s">
        <v>94</v>
      </c>
      <c r="DK101" s="16" t="s">
        <v>95</v>
      </c>
      <c r="DL101" s="20"/>
      <c r="DM101" s="50"/>
      <c r="DN101" s="21"/>
      <c r="DO101" s="21"/>
    </row>
    <row r="102" spans="2:119" x14ac:dyDescent="0.35">
      <c r="C102" s="4" t="s">
        <v>473</v>
      </c>
      <c r="D102" s="8" t="s">
        <v>33</v>
      </c>
      <c r="E102" s="4" t="s">
        <v>496</v>
      </c>
      <c r="F102" s="4" t="s">
        <v>498</v>
      </c>
      <c r="G102" s="4" t="s">
        <v>500</v>
      </c>
      <c r="H102" s="4" t="s">
        <v>44</v>
      </c>
      <c r="I102" s="4" t="s">
        <v>502</v>
      </c>
      <c r="J102" s="4" t="s">
        <v>504</v>
      </c>
      <c r="N102" s="4" t="s">
        <v>473</v>
      </c>
      <c r="O102" s="8" t="s">
        <v>33</v>
      </c>
      <c r="P102" s="34">
        <v>2.3090000000000002</v>
      </c>
      <c r="Q102" s="34">
        <v>1.6040000000000001</v>
      </c>
      <c r="R102" s="34">
        <v>2.044</v>
      </c>
      <c r="S102" s="34">
        <v>1.8340000000000001</v>
      </c>
      <c r="T102" s="34">
        <v>1.8979999999999999</v>
      </c>
      <c r="U102" s="34">
        <v>1.8580000000000001</v>
      </c>
      <c r="W102" s="4" t="s">
        <v>473</v>
      </c>
      <c r="X102" s="8" t="s">
        <v>33</v>
      </c>
      <c r="Y102" s="12">
        <f t="shared" si="73"/>
        <v>0.25472580991323623</v>
      </c>
      <c r="Z102" s="12">
        <f t="shared" si="73"/>
        <v>1.7123005853071316</v>
      </c>
      <c r="AA102" s="12">
        <f t="shared" si="73"/>
        <v>0.52134078594755173</v>
      </c>
      <c r="AB102" s="12">
        <f t="shared" si="73"/>
        <v>0.91963007353539095</v>
      </c>
      <c r="AC102" s="12">
        <f t="shared" si="73"/>
        <v>0.77355635323888694</v>
      </c>
      <c r="AD102" s="12">
        <f t="shared" si="73"/>
        <v>0.86187188155738292</v>
      </c>
      <c r="AE102" s="12"/>
      <c r="AF102" s="68">
        <f t="shared" si="74"/>
        <v>5.0434254894995796</v>
      </c>
      <c r="AG102" s="43">
        <f t="shared" si="75"/>
        <v>5.0647884028503531</v>
      </c>
      <c r="AH102" s="43">
        <v>5</v>
      </c>
      <c r="AK102" s="4" t="s">
        <v>609</v>
      </c>
      <c r="AL102" s="8" t="s">
        <v>7</v>
      </c>
      <c r="AM102" s="4" t="s">
        <v>611</v>
      </c>
      <c r="AN102" s="4" t="s">
        <v>426</v>
      </c>
      <c r="AO102" s="4" t="s">
        <v>613</v>
      </c>
      <c r="AP102" s="4" t="s">
        <v>843</v>
      </c>
      <c r="AQ102" s="4" t="s">
        <v>526</v>
      </c>
      <c r="AR102" s="4" t="s">
        <v>616</v>
      </c>
      <c r="AV102" s="4" t="s">
        <v>609</v>
      </c>
      <c r="AW102" s="8" t="s">
        <v>7</v>
      </c>
      <c r="AX102" s="34">
        <v>1.7010000000000001</v>
      </c>
      <c r="AY102" s="34">
        <v>2.1339999999999999</v>
      </c>
      <c r="AZ102" s="34">
        <v>2.13</v>
      </c>
      <c r="BA102" s="34">
        <v>1.68</v>
      </c>
      <c r="BB102" s="34">
        <v>1.9219999999999999</v>
      </c>
      <c r="BC102" s="34">
        <v>1.925</v>
      </c>
      <c r="BD102" s="34"/>
      <c r="BE102" s="34"/>
      <c r="BF102" s="34"/>
      <c r="BG102" s="4" t="s">
        <v>609</v>
      </c>
      <c r="BH102" s="8" t="s">
        <v>7</v>
      </c>
      <c r="BI102" s="12">
        <f t="shared" si="86"/>
        <v>1.3174205232114964</v>
      </c>
      <c r="BJ102" s="12">
        <f t="shared" si="87"/>
        <v>0.40877328395261847</v>
      </c>
      <c r="BK102" s="12">
        <f t="shared" si="88"/>
        <v>0.41321642831270172</v>
      </c>
      <c r="BL102" s="12">
        <f t="shared" si="89"/>
        <v>1.3943556827801589</v>
      </c>
      <c r="BM102" s="12">
        <f t="shared" si="90"/>
        <v>0.72497245234010876</v>
      </c>
      <c r="BN102" s="12">
        <f t="shared" si="91"/>
        <v>0.71911806340328832</v>
      </c>
      <c r="BO102" s="12"/>
      <c r="BP102" s="68">
        <f t="shared" ref="BP102:BP110" si="94">SUM(BI102:BN102)</f>
        <v>4.9778564340003726</v>
      </c>
      <c r="BQ102" s="43">
        <f t="shared" ref="BQ102:BQ110" si="95">(BP102*1.538)-2.692</f>
        <v>4.9639431954925728</v>
      </c>
      <c r="BR102" s="43">
        <v>4.9639431954925728</v>
      </c>
      <c r="BS102" s="43"/>
      <c r="BT102" s="43"/>
      <c r="BU102" s="4" t="s">
        <v>609</v>
      </c>
      <c r="BV102" s="108" t="s">
        <v>7</v>
      </c>
      <c r="BW102" s="106" t="str">
        <f>"O1'="&amp;TEXT(BI102," 0.##0")</f>
        <v>O1'= 1.317</v>
      </c>
      <c r="BX102" s="106" t="str">
        <f>"O2="&amp;TEXT(BJ102," 0.##0")</f>
        <v>O2= 0.409</v>
      </c>
      <c r="BY102" s="106" t="str">
        <f>"O2'="&amp;TEXT(BK102," 0.##0")</f>
        <v>O2'= 0.413</v>
      </c>
      <c r="BZ102" s="106" t="str">
        <f>"O3="&amp;TEXT(BL102," 0.##0")</f>
        <v>O3= 1.394</v>
      </c>
      <c r="CA102" s="106" t="str">
        <f>"O4'="&amp;TEXT(BM102," 0.##0")</f>
        <v>O4'= 0.725</v>
      </c>
      <c r="CB102" s="106" t="str">
        <f>"O5="&amp;TEXT(BN102," 0.##0")</f>
        <v>O5= 0.719</v>
      </c>
      <c r="CC102" s="43"/>
      <c r="CD102" s="43"/>
      <c r="CE102" s="43"/>
      <c r="CI102" s="10" t="s">
        <v>609</v>
      </c>
      <c r="CJ102" s="52" t="str">
        <f>"V1 ="&amp;TEXT(BI101," 0.##0")</f>
        <v>V1 = 1.317</v>
      </c>
      <c r="CK102" s="52" t="str">
        <f>"V1' ="&amp;TEXT(BI102," 0.##0")</f>
        <v>V1' = 1.317</v>
      </c>
      <c r="CL102" s="52" t="str">
        <f>"V1 ="&amp;TEXT(BK101," 0.##0")</f>
        <v>V1 = 0.413</v>
      </c>
      <c r="CM102" s="52" t="str">
        <f>"V1 ="&amp;TEXT(BJ101," 0.##0")</f>
        <v>V1 = 0.409</v>
      </c>
      <c r="CN102" s="52" t="str">
        <f>"V1' ="&amp;TEXT(BL102," 0.##0")</f>
        <v>V1' = 1.394</v>
      </c>
      <c r="CO102" s="52" t="str">
        <f>"V1 ="&amp;TEXT(BL101," 0.##0")</f>
        <v>V1 = 1.394</v>
      </c>
      <c r="CP102" s="52" t="str">
        <f>"V1 ="&amp;TEXT(BM101," 0.##0")</f>
        <v>V1 = 0.725</v>
      </c>
      <c r="CQ102" s="52" t="str">
        <f>"V1' ="&amp;TEXT(BM102," 0.##0")</f>
        <v>V1' = 0.725</v>
      </c>
      <c r="CR102" s="52" t="str">
        <f>"V1' ="&amp;TEXT(BN102," 0.##0")</f>
        <v>V1' = 0.719</v>
      </c>
      <c r="CS102" s="52" t="str">
        <f>"V1 ="&amp;TEXT(BN101," 0.##0")</f>
        <v>V1 = 0.719</v>
      </c>
      <c r="CT102" s="52" t="str">
        <f>"V2 ="&amp;TEXT(BM103," 0.##0")</f>
        <v>V2 = 0.834</v>
      </c>
      <c r="CU102" s="52" t="str">
        <f>"V2' ="&amp;TEXT(BM104," 0.##0")</f>
        <v>V2' = 0.834</v>
      </c>
      <c r="CV102" s="52" t="str">
        <f>"V3 ="&amp;TEXT(BM105," 0.##0")</f>
        <v>V3 = 0.817</v>
      </c>
      <c r="CW102" s="52" t="str">
        <f>"V3' ="&amp;TEXT(BM106," 0.##0")</f>
        <v>V3' = 0.817</v>
      </c>
      <c r="CX102" s="52" t="str">
        <f>"V2 ="&amp;TEXT(BN103," 0.##0")</f>
        <v>V2 = 0.832</v>
      </c>
      <c r="CY102" s="52" t="str">
        <f>"V2' ="&amp;TEXT(BN104," 0.##0")</f>
        <v>V2' = 0.832</v>
      </c>
      <c r="CZ102" s="52" t="str">
        <f>"V3 ="&amp;TEXT(BN105," 0.##0")</f>
        <v>V3 = 0.823</v>
      </c>
      <c r="DA102" s="52" t="str">
        <f>"V3' ="&amp;TEXT(BN106," 0.##0")</f>
        <v>V3' = 0.823</v>
      </c>
      <c r="DB102" s="52" t="str">
        <f>"V2 ="&amp;TEXT(BJ103," 0.##0")</f>
        <v>V2 = 1.712</v>
      </c>
      <c r="DC102" s="52" t="str">
        <f>"V2' ="&amp;TEXT(BJ104," 0.##0")</f>
        <v>V2' = 1.712</v>
      </c>
      <c r="DD102" s="52" t="str">
        <f>"V2 ="&amp;TEXT(BL103," 0.##0")</f>
        <v>V2 = 0.878</v>
      </c>
      <c r="DE102" s="52" t="str">
        <f>"V2' ="&amp;TEXT(BL104," 0.##0")</f>
        <v>V2' = 0.878</v>
      </c>
      <c r="DF102" s="52" t="str">
        <f>"V3 ="&amp;TEXT(BJ105," 0.##0")</f>
        <v>V3 = 1.689</v>
      </c>
      <c r="DG102" s="52" t="str">
        <f>"V3' ="&amp;TEXT(BJ106," 0.##0")</f>
        <v>V3' = 1.689</v>
      </c>
      <c r="DH102" s="52" t="str">
        <f>"V4 ="&amp;TEXT(BM107," 0.##0")</f>
        <v>V4 = 1.712</v>
      </c>
      <c r="DI102" s="52" t="str">
        <f>"V4' ="&amp;TEXT(BM108," 0.##0")</f>
        <v>V4' = 1.712</v>
      </c>
      <c r="DJ102" s="52" t="str">
        <f>"V5 ="&amp;TEXT(BM109," 0.##0")</f>
        <v>V5 = 1.694</v>
      </c>
      <c r="DK102" s="52" t="str">
        <f>"V5' ="&amp;TEXT(BM110," 0.##0")</f>
        <v>V5' = 1.694</v>
      </c>
      <c r="DL102" s="10" t="s">
        <v>609</v>
      </c>
      <c r="DM102" s="28"/>
      <c r="DN102" s="21"/>
      <c r="DO102" s="21"/>
    </row>
    <row r="103" spans="2:119" x14ac:dyDescent="0.35">
      <c r="C103" s="4" t="s">
        <v>695</v>
      </c>
      <c r="D103" s="8" t="s">
        <v>34</v>
      </c>
      <c r="E103" s="4" t="s">
        <v>700</v>
      </c>
      <c r="F103" s="4" t="s">
        <v>124</v>
      </c>
      <c r="G103" s="4" t="s">
        <v>708</v>
      </c>
      <c r="H103" s="4" t="s">
        <v>177</v>
      </c>
      <c r="I103" s="4" t="s">
        <v>588</v>
      </c>
      <c r="J103" s="4" t="s">
        <v>710</v>
      </c>
      <c r="N103" s="4" t="s">
        <v>695</v>
      </c>
      <c r="O103" s="8" t="s">
        <v>34</v>
      </c>
      <c r="P103" s="34">
        <v>2.3159999999999998</v>
      </c>
      <c r="Q103" s="34">
        <v>1.6</v>
      </c>
      <c r="R103" s="34">
        <v>2.073</v>
      </c>
      <c r="S103" s="34">
        <v>1.8240000000000001</v>
      </c>
      <c r="T103" s="34">
        <v>1.8759999999999999</v>
      </c>
      <c r="U103" s="34">
        <v>1.879</v>
      </c>
      <c r="W103" s="4" t="s">
        <v>695</v>
      </c>
      <c r="X103" s="8" t="s">
        <v>34</v>
      </c>
      <c r="Y103" s="12">
        <f t="shared" si="73"/>
        <v>0.24995197327207516</v>
      </c>
      <c r="Z103" s="12">
        <f t="shared" si="73"/>
        <v>1.7309123659372385</v>
      </c>
      <c r="AA103" s="12">
        <f t="shared" si="73"/>
        <v>0.48203925336555209</v>
      </c>
      <c r="AB103" s="12">
        <f t="shared" si="73"/>
        <v>0.94482386343829872</v>
      </c>
      <c r="AC103" s="12">
        <f t="shared" si="73"/>
        <v>0.82094653184395971</v>
      </c>
      <c r="AD103" s="12">
        <f t="shared" si="73"/>
        <v>0.8143171209218828</v>
      </c>
      <c r="AE103" s="12"/>
      <c r="AF103" s="68">
        <f t="shared" si="74"/>
        <v>5.0429911087790078</v>
      </c>
      <c r="AG103" s="43">
        <f t="shared" si="75"/>
        <v>5.0641203253021141</v>
      </c>
      <c r="AH103" s="43">
        <v>5</v>
      </c>
      <c r="AK103" s="4" t="s">
        <v>609</v>
      </c>
      <c r="AL103" s="8" t="s">
        <v>618</v>
      </c>
      <c r="AM103" s="7" t="s">
        <v>617</v>
      </c>
      <c r="AN103" s="7" t="s">
        <v>487</v>
      </c>
      <c r="AO103" s="7" t="s">
        <v>620</v>
      </c>
      <c r="AP103" s="7" t="s">
        <v>621</v>
      </c>
      <c r="AQ103" s="7" t="s">
        <v>623</v>
      </c>
      <c r="AR103" s="7" t="s">
        <v>350</v>
      </c>
      <c r="AV103" s="4" t="s">
        <v>609</v>
      </c>
      <c r="AW103" s="8" t="s">
        <v>618</v>
      </c>
      <c r="AX103" s="35">
        <v>2.3250000000000002</v>
      </c>
      <c r="AY103" s="35">
        <v>1.6040000000000001</v>
      </c>
      <c r="AZ103" s="35">
        <v>2.0489999999999999</v>
      </c>
      <c r="BA103" s="35">
        <v>1.851</v>
      </c>
      <c r="BB103" s="35">
        <v>1.87</v>
      </c>
      <c r="BC103" s="35">
        <v>1.871</v>
      </c>
      <c r="BD103" s="35"/>
      <c r="BE103" s="35"/>
      <c r="BF103" s="35"/>
      <c r="BG103" s="4" t="s">
        <v>609</v>
      </c>
      <c r="BH103" s="8" t="s">
        <v>618</v>
      </c>
      <c r="BI103" s="12">
        <f t="shared" si="86"/>
        <v>0.24394540937001108</v>
      </c>
      <c r="BJ103" s="12">
        <f t="shared" si="87"/>
        <v>1.7123005853071316</v>
      </c>
      <c r="BK103" s="12">
        <f t="shared" si="88"/>
        <v>0.51434302882521077</v>
      </c>
      <c r="BL103" s="12">
        <f t="shared" si="89"/>
        <v>0.87833278608357646</v>
      </c>
      <c r="BM103" s="12">
        <f t="shared" si="90"/>
        <v>0.8343677045175879</v>
      </c>
      <c r="BN103" s="12">
        <f t="shared" si="91"/>
        <v>0.83211570128598289</v>
      </c>
      <c r="BO103" s="12"/>
      <c r="BP103" s="68">
        <f t="shared" si="94"/>
        <v>5.0154052153895003</v>
      </c>
      <c r="BQ103" s="43">
        <f t="shared" si="95"/>
        <v>5.0216932212690519</v>
      </c>
      <c r="BR103" s="43">
        <v>5</v>
      </c>
      <c r="BS103" s="43"/>
      <c r="BT103" s="43"/>
      <c r="BU103" s="4" t="s">
        <v>609</v>
      </c>
      <c r="BV103" s="108" t="s">
        <v>20</v>
      </c>
      <c r="BW103" s="106" t="str">
        <f>"O2="&amp;TEXT(BI103," 0.##0")</f>
        <v>O2= 0.244</v>
      </c>
      <c r="BX103" s="106" t="str">
        <f>"O10="&amp;TEXT(BJ103," 0.##0")</f>
        <v>O10= 1.712</v>
      </c>
      <c r="BY103" s="106" t="str">
        <f>"O1="&amp;TEXT(BK103," 0.##0")</f>
        <v>O1= 0.514</v>
      </c>
      <c r="BZ103" s="106" t="str">
        <f>"O11="&amp;TEXT(BL103," 0.##0")</f>
        <v>O11= 0.878</v>
      </c>
      <c r="CA103" s="106" t="str">
        <f>"O6="&amp;TEXT(BM103," 0.##0")</f>
        <v>O6= 0.834</v>
      </c>
      <c r="CB103" s="106" t="str">
        <f>"O8="&amp;TEXT(BN103," 0.##0")</f>
        <v>O8= 0.832</v>
      </c>
      <c r="CC103" s="43"/>
      <c r="CD103" s="43"/>
      <c r="CE103" s="43"/>
      <c r="CI103" s="10" t="s">
        <v>609</v>
      </c>
      <c r="CJ103" s="52" t="str">
        <f>"V2 ="&amp;TEXT(BK103," 0.##0")</f>
        <v>V2 = 0.514</v>
      </c>
      <c r="CK103" s="52" t="str">
        <f>"V2' ="&amp;TEXT(BK104," 0.##0")</f>
        <v>V2' = 0.514</v>
      </c>
      <c r="CL103" s="52" t="str">
        <f>"V1' ="&amp;TEXT(BJ102," 0.##0")</f>
        <v>V1' = 0.409</v>
      </c>
      <c r="CM103" s="52" t="str">
        <f>"V1' ="&amp;TEXT(BK102," 0.##0")</f>
        <v>V1' = 0.413</v>
      </c>
      <c r="CN103" s="52" t="str">
        <f>"V3 ="&amp;TEXT(BK105," 0.##0")</f>
        <v>V3 = 0.512</v>
      </c>
      <c r="CO103" s="52" t="str">
        <f>"V3' ="&amp;TEXT(BK106," 0.##0")</f>
        <v>V3' = 0.512</v>
      </c>
      <c r="CP103" s="52" t="str">
        <f>"V4 ="&amp;TEXT(BK107," 0.##0")</f>
        <v>V4 = 0.595</v>
      </c>
      <c r="CQ103" s="52" t="str">
        <f>"V4' ="&amp;TEXT(BK108," 0.##0")</f>
        <v>V4' = 0.595</v>
      </c>
      <c r="CR103" s="52" t="str">
        <f>"V4 ="&amp;TEXT(BI107," 0.##0")</f>
        <v>V4 = 0.578</v>
      </c>
      <c r="CS103" s="52" t="str">
        <f>"V4' ="&amp;TEXT(BI108," 0.##0")</f>
        <v>V4' = 0.578</v>
      </c>
      <c r="CT103" s="52" t="str">
        <f>"V4 ="&amp;TEXT(BJ107," 0.##0")</f>
        <v>V4 = 0.907</v>
      </c>
      <c r="CU103" s="52" t="str">
        <f>"V4' ="&amp;TEXT(BJ108," 0.##0")</f>
        <v>V4' = 0.907</v>
      </c>
      <c r="CV103" s="52" t="str">
        <f>"V4 ="&amp;TEXT(BL107," 0.##0")</f>
        <v>V4 = 0.930</v>
      </c>
      <c r="CW103" s="52" t="str">
        <f>"V4' ="&amp;TEXT(BL108," 0.##0")</f>
        <v>V4' = 0.930</v>
      </c>
      <c r="CX103" s="52" t="str">
        <f>"V5' ="&amp;TEXT(BK110," 0.##0")</f>
        <v>V5' = 0.922</v>
      </c>
      <c r="CY103" s="52" t="str">
        <f>"V5 ="&amp;TEXT(BK109," 0.##0")</f>
        <v>V5 = 0.922</v>
      </c>
      <c r="CZ103" s="52" t="str">
        <f>"V5' ="&amp;TEXT(BI110," 0.##0")</f>
        <v>V5' = 0.953</v>
      </c>
      <c r="DA103" s="52" t="str">
        <f>"V5 ="&amp;TEXT(BI109," 0.##0")</f>
        <v>V5 = 0.953</v>
      </c>
      <c r="DB103" s="7"/>
      <c r="DC103" s="7"/>
      <c r="DD103" s="52" t="str">
        <f>"V3 ="&amp;TEXT(BL105," 0.##0")</f>
        <v>V3 = 0.942</v>
      </c>
      <c r="DE103" s="52" t="str">
        <f>"V3' ="&amp;TEXT(BL106," 0.##0")</f>
        <v>V3' = 0.942</v>
      </c>
      <c r="DF103" s="7"/>
      <c r="DG103" s="7"/>
      <c r="DH103" s="7"/>
      <c r="DI103" s="7"/>
      <c r="DJ103" s="7"/>
      <c r="DK103" s="7"/>
      <c r="DL103" s="10" t="s">
        <v>609</v>
      </c>
      <c r="DM103" s="28"/>
      <c r="DN103" s="21"/>
      <c r="DO103" s="21"/>
    </row>
    <row r="104" spans="2:119" x14ac:dyDescent="0.35">
      <c r="C104" s="4" t="s">
        <v>695</v>
      </c>
      <c r="D104" s="8" t="s">
        <v>33</v>
      </c>
      <c r="E104" s="4" t="s">
        <v>701</v>
      </c>
      <c r="F104" s="4" t="s">
        <v>125</v>
      </c>
      <c r="G104" s="4" t="s">
        <v>709</v>
      </c>
      <c r="H104" s="4" t="s">
        <v>178</v>
      </c>
      <c r="I104" s="4" t="s">
        <v>589</v>
      </c>
      <c r="J104" s="4" t="s">
        <v>711</v>
      </c>
      <c r="N104" s="4" t="s">
        <v>695</v>
      </c>
      <c r="O104" s="8" t="s">
        <v>33</v>
      </c>
      <c r="P104" s="34">
        <v>2.3159999999999998</v>
      </c>
      <c r="Q104" s="34">
        <v>1.6</v>
      </c>
      <c r="R104" s="34">
        <v>2.073</v>
      </c>
      <c r="S104" s="34">
        <v>1.8240000000000001</v>
      </c>
      <c r="T104" s="34">
        <v>1.8759999999999999</v>
      </c>
      <c r="U104" s="34">
        <v>1.879</v>
      </c>
      <c r="W104" s="4" t="s">
        <v>695</v>
      </c>
      <c r="X104" s="8" t="s">
        <v>33</v>
      </c>
      <c r="Y104" s="12">
        <f t="shared" si="73"/>
        <v>0.24995197327207516</v>
      </c>
      <c r="Z104" s="12">
        <f t="shared" si="73"/>
        <v>1.7309123659372385</v>
      </c>
      <c r="AA104" s="12">
        <f t="shared" si="73"/>
        <v>0.48203925336555209</v>
      </c>
      <c r="AB104" s="12">
        <f t="shared" si="73"/>
        <v>0.94482386343829872</v>
      </c>
      <c r="AC104" s="12">
        <f t="shared" si="73"/>
        <v>0.82094653184395971</v>
      </c>
      <c r="AD104" s="12">
        <f t="shared" si="73"/>
        <v>0.8143171209218828</v>
      </c>
      <c r="AE104" s="12"/>
      <c r="AF104" s="68">
        <f t="shared" si="74"/>
        <v>5.0429911087790078</v>
      </c>
      <c r="AG104" s="43">
        <f t="shared" si="75"/>
        <v>5.0641203253021141</v>
      </c>
      <c r="AH104" s="43">
        <v>5</v>
      </c>
      <c r="AK104" s="4" t="s">
        <v>609</v>
      </c>
      <c r="AL104" s="10" t="s">
        <v>27</v>
      </c>
      <c r="AM104" s="7" t="s">
        <v>619</v>
      </c>
      <c r="AN104" s="7" t="s">
        <v>488</v>
      </c>
      <c r="AO104" s="7" t="s">
        <v>844</v>
      </c>
      <c r="AP104" s="7" t="s">
        <v>622</v>
      </c>
      <c r="AQ104" s="7" t="s">
        <v>624</v>
      </c>
      <c r="AR104" s="7" t="s">
        <v>351</v>
      </c>
      <c r="AV104" s="4" t="s">
        <v>609</v>
      </c>
      <c r="AW104" s="10" t="s">
        <v>27</v>
      </c>
      <c r="AX104" s="35">
        <v>2.3250000000000002</v>
      </c>
      <c r="AY104" s="35">
        <v>1.6040000000000001</v>
      </c>
      <c r="AZ104" s="35">
        <v>2.0489999999999999</v>
      </c>
      <c r="BA104" s="35">
        <v>1.851</v>
      </c>
      <c r="BB104" s="35">
        <v>1.87</v>
      </c>
      <c r="BC104" s="35">
        <v>1.871</v>
      </c>
      <c r="BD104" s="35"/>
      <c r="BE104" s="35"/>
      <c r="BF104" s="35"/>
      <c r="BG104" s="4" t="s">
        <v>609</v>
      </c>
      <c r="BH104" s="10" t="s">
        <v>27</v>
      </c>
      <c r="BI104" s="12">
        <f t="shared" si="86"/>
        <v>0.24394540937001108</v>
      </c>
      <c r="BJ104" s="12">
        <f t="shared" si="87"/>
        <v>1.7123005853071316</v>
      </c>
      <c r="BK104" s="12">
        <f t="shared" si="88"/>
        <v>0.51434302882521077</v>
      </c>
      <c r="BL104" s="12">
        <f t="shared" si="89"/>
        <v>0.87833278608357646</v>
      </c>
      <c r="BM104" s="12">
        <f t="shared" si="90"/>
        <v>0.8343677045175879</v>
      </c>
      <c r="BN104" s="12">
        <f t="shared" si="91"/>
        <v>0.83211570128598289</v>
      </c>
      <c r="BO104" s="12"/>
      <c r="BP104" s="68">
        <f t="shared" si="94"/>
        <v>5.0154052153895003</v>
      </c>
      <c r="BQ104" s="43">
        <f t="shared" si="95"/>
        <v>5.0216932212690519</v>
      </c>
      <c r="BR104" s="43">
        <v>5</v>
      </c>
      <c r="BS104" s="43"/>
      <c r="BT104" s="43"/>
      <c r="BU104" s="4" t="s">
        <v>609</v>
      </c>
      <c r="BV104" s="108" t="s">
        <v>27</v>
      </c>
      <c r="BW104" s="106" t="str">
        <f>"O2'="&amp;TEXT(BI104," 0.##0")</f>
        <v>O2'= 0.244</v>
      </c>
      <c r="BX104" s="106" t="str">
        <f>"O10'="&amp;TEXT(BJ104," 0.##0")</f>
        <v>O10'= 1.712</v>
      </c>
      <c r="BY104" s="106" t="str">
        <f>"O1'="&amp;TEXT(BK104," 0.##0")</f>
        <v>O1'= 0.514</v>
      </c>
      <c r="BZ104" s="106" t="str">
        <f>"O11'="&amp;TEXT(BL104," 0.##0")</f>
        <v>O11'= 0.878</v>
      </c>
      <c r="CA104" s="106" t="str">
        <f>"O6'="&amp;TEXT(BM104," 0.##0")</f>
        <v>O6'= 0.834</v>
      </c>
      <c r="CB104" s="106" t="str">
        <f>"O8'="&amp;TEXT(BN104," 0.##0")</f>
        <v>O8'= 0.832</v>
      </c>
      <c r="CC104" s="43"/>
      <c r="CD104" s="43"/>
      <c r="CE104" s="43"/>
      <c r="CF104" s="2"/>
      <c r="CI104" s="10" t="s">
        <v>609</v>
      </c>
      <c r="CJ104" s="7"/>
      <c r="CK104" s="7"/>
      <c r="CL104" s="52" t="str">
        <f>"V2 ="&amp;TEXT(BI103," 0.##0")</f>
        <v>V2 = 0.244</v>
      </c>
      <c r="CM104" s="52" t="str">
        <f>"V2' ="&amp;TEXT(BI104," 0.##0")</f>
        <v>V2' = 0.244</v>
      </c>
      <c r="CN104" s="7"/>
      <c r="CO104" s="7"/>
      <c r="CP104" s="52" t="str">
        <f>"V5 ="&amp;TEXT(BL109," 0.##0")</f>
        <v>V5 = 0.594</v>
      </c>
      <c r="CQ104" s="52" t="str">
        <f>"V5' ="&amp;TEXT(BL110," 0.##0")</f>
        <v>V5' = 0.594</v>
      </c>
      <c r="CR104" s="52" t="str">
        <f>"V5 ="&amp;TEXT(BJ109," 0.##0")</f>
        <v>V5 = 0.598</v>
      </c>
      <c r="CS104" s="52" t="str">
        <f>"V5' ="&amp;TEXT(BJ110," 0.##0")</f>
        <v>V5' = 0.598</v>
      </c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10" t="s">
        <v>609</v>
      </c>
      <c r="DM104" s="28"/>
      <c r="DN104" s="21"/>
      <c r="DO104" s="21"/>
    </row>
    <row r="105" spans="2:119" x14ac:dyDescent="0.35">
      <c r="B105" s="25"/>
      <c r="C105" s="14" t="s">
        <v>157</v>
      </c>
      <c r="D105" s="32" t="s">
        <v>34</v>
      </c>
      <c r="E105" s="14" t="s">
        <v>183</v>
      </c>
      <c r="F105" s="14" t="s">
        <v>185</v>
      </c>
      <c r="G105" s="14" t="s">
        <v>187</v>
      </c>
      <c r="H105" s="14" t="s">
        <v>189</v>
      </c>
      <c r="I105" s="14" t="s">
        <v>191</v>
      </c>
      <c r="J105" s="14" t="s">
        <v>193</v>
      </c>
      <c r="K105" s="25"/>
      <c r="L105" s="25"/>
      <c r="M105" s="25"/>
      <c r="N105" s="14" t="s">
        <v>157</v>
      </c>
      <c r="O105" s="32" t="s">
        <v>34</v>
      </c>
      <c r="P105" s="38">
        <v>2.343</v>
      </c>
      <c r="Q105" s="38">
        <v>1.61</v>
      </c>
      <c r="R105" s="38">
        <v>2.0609999999999999</v>
      </c>
      <c r="S105" s="38">
        <v>1.8660000000000001</v>
      </c>
      <c r="T105" s="38">
        <v>1.91</v>
      </c>
      <c r="U105" s="38">
        <v>1.905</v>
      </c>
      <c r="V105" s="25"/>
      <c r="W105" s="14" t="s">
        <v>157</v>
      </c>
      <c r="X105" s="32" t="s">
        <v>34</v>
      </c>
      <c r="Y105" s="37">
        <f t="shared" si="73"/>
        <v>0.23236184178521896</v>
      </c>
      <c r="Z105" s="37">
        <f t="shared" si="73"/>
        <v>1.6847574748773604</v>
      </c>
      <c r="AA105" s="37">
        <f t="shared" si="73"/>
        <v>0.49792924154811524</v>
      </c>
      <c r="AB105" s="37">
        <f t="shared" si="73"/>
        <v>0.84343682988878665</v>
      </c>
      <c r="AC105" s="37">
        <f t="shared" si="73"/>
        <v>0.7488705137945193</v>
      </c>
      <c r="AD105" s="37">
        <f t="shared" si="73"/>
        <v>0.7590590721649636</v>
      </c>
      <c r="AE105" s="37"/>
      <c r="AF105" s="92">
        <f t="shared" si="74"/>
        <v>4.7664149740589643</v>
      </c>
      <c r="AG105" s="88">
        <f t="shared" si="75"/>
        <v>4.6387462301026874</v>
      </c>
      <c r="AH105" s="88">
        <v>4.6387462301026874</v>
      </c>
      <c r="AK105" s="4" t="s">
        <v>609</v>
      </c>
      <c r="AL105" s="8" t="s">
        <v>34</v>
      </c>
      <c r="AM105" s="4" t="s">
        <v>485</v>
      </c>
      <c r="AN105" s="4" t="s">
        <v>626</v>
      </c>
      <c r="AO105" s="4" t="s">
        <v>628</v>
      </c>
      <c r="AP105" s="4" t="s">
        <v>630</v>
      </c>
      <c r="AQ105" s="4" t="s">
        <v>449</v>
      </c>
      <c r="AR105" s="4" t="s">
        <v>131</v>
      </c>
      <c r="AV105" s="4" t="s">
        <v>609</v>
      </c>
      <c r="AW105" s="8" t="s">
        <v>34</v>
      </c>
      <c r="AX105" s="34">
        <v>2.323</v>
      </c>
      <c r="AY105" s="34">
        <v>1.609</v>
      </c>
      <c r="AZ105" s="34">
        <v>2.0510000000000002</v>
      </c>
      <c r="BA105" s="34">
        <v>1.825</v>
      </c>
      <c r="BB105" s="34">
        <v>1.8779999999999999</v>
      </c>
      <c r="BC105" s="34">
        <v>1.875</v>
      </c>
      <c r="BD105" s="34"/>
      <c r="BE105" s="34"/>
      <c r="BF105" s="34"/>
      <c r="BG105" s="4" t="s">
        <v>609</v>
      </c>
      <c r="BH105" s="8" t="s">
        <v>34</v>
      </c>
      <c r="BI105" s="12">
        <f t="shared" si="86"/>
        <v>0.24526760348267987</v>
      </c>
      <c r="BJ105" s="12">
        <f t="shared" si="87"/>
        <v>1.6893170322466442</v>
      </c>
      <c r="BK105" s="12">
        <f t="shared" si="88"/>
        <v>0.51157029685837785</v>
      </c>
      <c r="BL105" s="12">
        <f t="shared" si="89"/>
        <v>0.94227373310338758</v>
      </c>
      <c r="BM105" s="12">
        <f t="shared" si="90"/>
        <v>0.81652095481785858</v>
      </c>
      <c r="BN105" s="12">
        <f t="shared" si="91"/>
        <v>0.82316830730118307</v>
      </c>
      <c r="BO105" s="12"/>
      <c r="BP105" s="68">
        <f t="shared" si="94"/>
        <v>5.0281179278101309</v>
      </c>
      <c r="BQ105" s="43">
        <f t="shared" si="95"/>
        <v>5.0412453729719813</v>
      </c>
      <c r="BR105" s="43">
        <v>5</v>
      </c>
      <c r="BS105" s="43"/>
      <c r="BT105" s="43"/>
      <c r="BU105" s="4" t="s">
        <v>609</v>
      </c>
      <c r="BV105" s="108" t="s">
        <v>34</v>
      </c>
      <c r="BW105" s="106" t="str">
        <f>"O2="&amp;TEXT(BI105," 0.##0")</f>
        <v>O2= 0.245</v>
      </c>
      <c r="BX105" s="106" t="str">
        <f>"O12="&amp;TEXT(BJ105," 0.##0")</f>
        <v>O12= 1.689</v>
      </c>
      <c r="BY105" s="106" t="str">
        <f>"O3="&amp;TEXT(BK105," 0.##0")</f>
        <v>O3= 0.512</v>
      </c>
      <c r="BZ105" s="106" t="str">
        <f>"O11="&amp;TEXT(BL105," 0.##0")</f>
        <v>O11= 0.942</v>
      </c>
      <c r="CA105" s="106" t="str">
        <f>"O7="&amp;TEXT(BM105," 0.##0")</f>
        <v>O7= 0.817</v>
      </c>
      <c r="CB105" s="106" t="str">
        <f>"O9="&amp;TEXT(BN105," 0.##0")</f>
        <v>O9= 0.823</v>
      </c>
      <c r="CC105" s="43"/>
      <c r="CD105" s="43"/>
      <c r="CE105" s="43"/>
      <c r="CI105" s="10" t="s">
        <v>609</v>
      </c>
      <c r="CJ105" s="7"/>
      <c r="CK105" s="7"/>
      <c r="CL105" s="52" t="str">
        <f>"V3 ="&amp;TEXT(BI105," 0.##0")</f>
        <v>V3 = 0.245</v>
      </c>
      <c r="CM105" s="52" t="str">
        <f>"V3' ="&amp;TEXT(BI106," 0.##0")</f>
        <v>V3' = 0.245</v>
      </c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10" t="s">
        <v>609</v>
      </c>
      <c r="DM105" s="28"/>
      <c r="DN105" s="21"/>
      <c r="DO105" s="21"/>
    </row>
    <row r="106" spans="2:119" x14ac:dyDescent="0.35">
      <c r="B106" s="25"/>
      <c r="C106" s="14" t="s">
        <v>157</v>
      </c>
      <c r="D106" s="32" t="s">
        <v>33</v>
      </c>
      <c r="E106" s="14" t="s">
        <v>184</v>
      </c>
      <c r="F106" s="14" t="s">
        <v>186</v>
      </c>
      <c r="G106" s="14" t="s">
        <v>188</v>
      </c>
      <c r="H106" s="14" t="s">
        <v>190</v>
      </c>
      <c r="I106" s="14" t="s">
        <v>192</v>
      </c>
      <c r="J106" s="14" t="s">
        <v>194</v>
      </c>
      <c r="K106" s="25"/>
      <c r="L106" s="25"/>
      <c r="M106" s="25"/>
      <c r="N106" s="14" t="s">
        <v>157</v>
      </c>
      <c r="O106" s="32" t="s">
        <v>33</v>
      </c>
      <c r="P106" s="38">
        <v>2.343</v>
      </c>
      <c r="Q106" s="38">
        <v>1.61</v>
      </c>
      <c r="R106" s="38">
        <v>2.0609999999999999</v>
      </c>
      <c r="S106" s="38">
        <v>1.8660000000000001</v>
      </c>
      <c r="T106" s="38">
        <v>1.91</v>
      </c>
      <c r="U106" s="38">
        <v>1.905</v>
      </c>
      <c r="V106" s="25"/>
      <c r="W106" s="14" t="s">
        <v>157</v>
      </c>
      <c r="X106" s="32" t="s">
        <v>33</v>
      </c>
      <c r="Y106" s="37">
        <f t="shared" si="73"/>
        <v>0.23236184178521896</v>
      </c>
      <c r="Z106" s="37">
        <f t="shared" si="73"/>
        <v>1.6847574748773604</v>
      </c>
      <c r="AA106" s="37">
        <f t="shared" si="73"/>
        <v>0.49792924154811524</v>
      </c>
      <c r="AB106" s="37">
        <f t="shared" si="73"/>
        <v>0.84343682988878665</v>
      </c>
      <c r="AC106" s="37">
        <f t="shared" si="73"/>
        <v>0.7488705137945193</v>
      </c>
      <c r="AD106" s="37">
        <f t="shared" si="73"/>
        <v>0.7590590721649636</v>
      </c>
      <c r="AE106" s="37"/>
      <c r="AF106" s="92">
        <f t="shared" si="74"/>
        <v>4.7664149740589643</v>
      </c>
      <c r="AG106" s="88">
        <f t="shared" si="75"/>
        <v>4.6387462301026874</v>
      </c>
      <c r="AH106" s="88">
        <v>4.6387462301026874</v>
      </c>
      <c r="AK106" s="4" t="s">
        <v>609</v>
      </c>
      <c r="AL106" s="8" t="s">
        <v>33</v>
      </c>
      <c r="AM106" s="4" t="s">
        <v>486</v>
      </c>
      <c r="AN106" s="4" t="s">
        <v>627</v>
      </c>
      <c r="AO106" s="4" t="s">
        <v>629</v>
      </c>
      <c r="AP106" s="4" t="s">
        <v>631</v>
      </c>
      <c r="AQ106" s="4" t="s">
        <v>450</v>
      </c>
      <c r="AR106" s="4" t="s">
        <v>132</v>
      </c>
      <c r="AV106" s="4" t="s">
        <v>609</v>
      </c>
      <c r="AW106" s="8" t="s">
        <v>33</v>
      </c>
      <c r="AX106" s="34">
        <v>2.323</v>
      </c>
      <c r="AY106" s="34">
        <v>1.609</v>
      </c>
      <c r="AZ106" s="34">
        <v>2.0510000000000002</v>
      </c>
      <c r="BA106" s="34">
        <v>1.825</v>
      </c>
      <c r="BB106" s="34">
        <v>1.8779999999999999</v>
      </c>
      <c r="BC106" s="34">
        <v>1.875</v>
      </c>
      <c r="BD106" s="34"/>
      <c r="BE106" s="34"/>
      <c r="BF106" s="34"/>
      <c r="BG106" s="4" t="s">
        <v>609</v>
      </c>
      <c r="BH106" s="8" t="s">
        <v>33</v>
      </c>
      <c r="BI106" s="12">
        <f t="shared" si="86"/>
        <v>0.24526760348267987</v>
      </c>
      <c r="BJ106" s="12">
        <f t="shared" si="87"/>
        <v>1.6893170322466442</v>
      </c>
      <c r="BK106" s="12">
        <f t="shared" si="88"/>
        <v>0.51157029685837785</v>
      </c>
      <c r="BL106" s="12">
        <f t="shared" si="89"/>
        <v>0.94227373310338758</v>
      </c>
      <c r="BM106" s="12">
        <f t="shared" si="90"/>
        <v>0.81652095481785858</v>
      </c>
      <c r="BN106" s="12">
        <f t="shared" si="91"/>
        <v>0.82316830730118307</v>
      </c>
      <c r="BO106" s="12"/>
      <c r="BP106" s="68">
        <f t="shared" si="94"/>
        <v>5.0281179278101309</v>
      </c>
      <c r="BQ106" s="43">
        <f t="shared" si="95"/>
        <v>5.0412453729719813</v>
      </c>
      <c r="BR106" s="43">
        <v>5</v>
      </c>
      <c r="BS106" s="43"/>
      <c r="BT106" s="43"/>
      <c r="BU106" s="4" t="s">
        <v>609</v>
      </c>
      <c r="BV106" s="108" t="s">
        <v>33</v>
      </c>
      <c r="BW106" s="106" t="str">
        <f>"O2'="&amp;TEXT(BI106," 0.##0")</f>
        <v>O2'= 0.245</v>
      </c>
      <c r="BX106" s="106" t="str">
        <f>"O12'="&amp;TEXT(BJ106," 0.##0")</f>
        <v>O12'= 1.689</v>
      </c>
      <c r="BY106" s="106" t="str">
        <f>"O3'="&amp;TEXT(BK106," 0.##0")</f>
        <v>O3'= 0.512</v>
      </c>
      <c r="BZ106" s="106" t="str">
        <f>"O11'="&amp;TEXT(BL106," 0.##0")</f>
        <v>O11'= 0.942</v>
      </c>
      <c r="CA106" s="106" t="str">
        <f>"O7'="&amp;TEXT(BM106," 0.##0")</f>
        <v>O7'= 0.817</v>
      </c>
      <c r="CB106" s="106" t="str">
        <f>"O9'="&amp;TEXT(BN106," 0.##0")</f>
        <v>O9'= 0.823</v>
      </c>
      <c r="CC106" s="43"/>
      <c r="CD106" s="43"/>
      <c r="CE106" s="43"/>
      <c r="CI106" s="10" t="s">
        <v>609</v>
      </c>
      <c r="CJ106" s="7"/>
      <c r="CK106" s="7"/>
      <c r="CL106" s="52" t="str">
        <f>"V4 ="&amp;TEXT(BN107," 0.##0")</f>
        <v>V4 = 0.305</v>
      </c>
      <c r="CM106" s="52" t="str">
        <f>"V4' ="&amp;TEXT(BN108," 0.##0")</f>
        <v>V4' = 0.305</v>
      </c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10" t="s">
        <v>609</v>
      </c>
      <c r="DM106" s="28"/>
      <c r="DN106" s="21"/>
      <c r="DO106" s="21"/>
    </row>
    <row r="107" spans="2:119" x14ac:dyDescent="0.35">
      <c r="C107" s="4" t="s">
        <v>609</v>
      </c>
      <c r="D107" s="8" t="s">
        <v>34</v>
      </c>
      <c r="E107" s="4" t="s">
        <v>485</v>
      </c>
      <c r="F107" s="4" t="s">
        <v>626</v>
      </c>
      <c r="G107" s="4" t="s">
        <v>628</v>
      </c>
      <c r="H107" s="4" t="s">
        <v>630</v>
      </c>
      <c r="I107" s="4" t="s">
        <v>449</v>
      </c>
      <c r="J107" s="4" t="s">
        <v>131</v>
      </c>
      <c r="N107" s="4" t="s">
        <v>609</v>
      </c>
      <c r="O107" s="8" t="s">
        <v>34</v>
      </c>
      <c r="P107" s="34">
        <v>2.323</v>
      </c>
      <c r="Q107" s="34">
        <v>1.609</v>
      </c>
      <c r="R107" s="34">
        <v>2.0510000000000002</v>
      </c>
      <c r="S107" s="34">
        <v>1.825</v>
      </c>
      <c r="T107" s="34">
        <v>1.8779999999999999</v>
      </c>
      <c r="U107" s="34">
        <v>1.875</v>
      </c>
      <c r="W107" s="4" t="s">
        <v>609</v>
      </c>
      <c r="X107" s="8" t="s">
        <v>34</v>
      </c>
      <c r="Y107" s="12">
        <f t="shared" si="73"/>
        <v>0.24526760348267987</v>
      </c>
      <c r="Z107" s="12">
        <f t="shared" si="73"/>
        <v>1.6893170322466442</v>
      </c>
      <c r="AA107" s="12">
        <f t="shared" si="73"/>
        <v>0.51157029685837785</v>
      </c>
      <c r="AB107" s="12">
        <f t="shared" si="73"/>
        <v>0.94227373310338758</v>
      </c>
      <c r="AC107" s="12">
        <f t="shared" si="73"/>
        <v>0.81652095481785858</v>
      </c>
      <c r="AD107" s="12">
        <f t="shared" si="73"/>
        <v>0.82316830730118307</v>
      </c>
      <c r="AE107" s="12"/>
      <c r="AF107" s="68">
        <f t="shared" si="74"/>
        <v>5.0281179278101309</v>
      </c>
      <c r="AG107" s="43">
        <f t="shared" si="75"/>
        <v>5.0412453729719813</v>
      </c>
      <c r="AH107" s="43">
        <v>5</v>
      </c>
      <c r="AK107" s="4" t="s">
        <v>609</v>
      </c>
      <c r="AL107" s="8" t="s">
        <v>47</v>
      </c>
      <c r="AM107" s="4" t="s">
        <v>96</v>
      </c>
      <c r="AN107" s="4" t="s">
        <v>633</v>
      </c>
      <c r="AO107" s="4" t="s">
        <v>635</v>
      </c>
      <c r="AP107" s="4" t="s">
        <v>845</v>
      </c>
      <c r="AQ107" s="4" t="s">
        <v>53</v>
      </c>
      <c r="AR107" s="4" t="s">
        <v>370</v>
      </c>
      <c r="AV107" s="4" t="s">
        <v>609</v>
      </c>
      <c r="AW107" s="8" t="s">
        <v>47</v>
      </c>
      <c r="AX107" s="34">
        <v>2.0059999999999998</v>
      </c>
      <c r="AY107" s="34">
        <v>1.839</v>
      </c>
      <c r="AZ107" s="34">
        <v>1.9950000000000001</v>
      </c>
      <c r="BA107" s="34">
        <v>1.83</v>
      </c>
      <c r="BB107" s="34">
        <v>1.6040000000000001</v>
      </c>
      <c r="BC107" s="34">
        <v>2.242</v>
      </c>
      <c r="BD107" s="34"/>
      <c r="BE107" s="34"/>
      <c r="BF107" s="34"/>
      <c r="BG107" s="4" t="s">
        <v>609</v>
      </c>
      <c r="BH107" s="8" t="s">
        <v>47</v>
      </c>
      <c r="BI107" s="12">
        <f t="shared" si="86"/>
        <v>0.57772999932236846</v>
      </c>
      <c r="BJ107" s="12">
        <f t="shared" si="87"/>
        <v>0.90728623228900762</v>
      </c>
      <c r="BK107" s="12">
        <f t="shared" si="88"/>
        <v>0.59516362043102233</v>
      </c>
      <c r="BL107" s="12">
        <f t="shared" si="89"/>
        <v>0.9296259547120711</v>
      </c>
      <c r="BM107" s="12">
        <f t="shared" si="90"/>
        <v>1.7123005853071316</v>
      </c>
      <c r="BN107" s="12">
        <f t="shared" si="91"/>
        <v>0.30529202956208956</v>
      </c>
      <c r="BO107" s="12"/>
      <c r="BP107" s="68">
        <f t="shared" si="94"/>
        <v>5.0273984216236904</v>
      </c>
      <c r="BQ107" s="43">
        <f t="shared" si="95"/>
        <v>5.0401387724572357</v>
      </c>
      <c r="BR107" s="43">
        <v>5</v>
      </c>
      <c r="BS107" s="43"/>
      <c r="BT107" s="43"/>
      <c r="BU107" s="4" t="s">
        <v>609</v>
      </c>
      <c r="BV107" s="108" t="s">
        <v>47</v>
      </c>
      <c r="BW107" s="106" t="str">
        <f>"O5="&amp;TEXT(BI107," 0.##0")</f>
        <v>O5= 0.578</v>
      </c>
      <c r="BX107" s="106" t="str">
        <f>"O6="&amp;TEXT(BJ107," 0.##0")</f>
        <v>O6= 0.907</v>
      </c>
      <c r="BY107" s="106" t="str">
        <f>"O4="&amp;TEXT(BK107," 0.##0")</f>
        <v>O4= 0.595</v>
      </c>
      <c r="BZ107" s="106" t="str">
        <f>"O7="&amp;TEXT(BL107," 0.##0")</f>
        <v>O7= 0.930</v>
      </c>
      <c r="CA107" s="106" t="str">
        <f>"O13="&amp;TEXT(BM107," 0.##0")</f>
        <v>O13= 1.712</v>
      </c>
      <c r="CB107" s="106" t="str">
        <f>"O2="&amp;TEXT(BN107," 0.##0")</f>
        <v>O2= 0.305</v>
      </c>
      <c r="CC107" s="43"/>
      <c r="CD107" s="43"/>
      <c r="CE107" s="43"/>
      <c r="CI107" s="47" t="s">
        <v>609</v>
      </c>
      <c r="CJ107" s="16"/>
      <c r="CK107" s="16"/>
      <c r="CL107" s="53" t="str">
        <f>"V5' ="&amp;TEXT(BN110," 0.##0")</f>
        <v>V5' = 0.329</v>
      </c>
      <c r="CM107" s="53" t="str">
        <f>"V5 ="&amp;TEXT(BN109," 0.##0")</f>
        <v>V5 = 0.329</v>
      </c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47" t="s">
        <v>609</v>
      </c>
      <c r="DM107" s="28"/>
      <c r="DN107" s="21"/>
      <c r="DO107" s="21"/>
    </row>
    <row r="108" spans="2:119" x14ac:dyDescent="0.35">
      <c r="C108" s="4" t="s">
        <v>609</v>
      </c>
      <c r="D108" s="8" t="s">
        <v>33</v>
      </c>
      <c r="E108" s="4" t="s">
        <v>486</v>
      </c>
      <c r="F108" s="4" t="s">
        <v>627</v>
      </c>
      <c r="G108" s="4" t="s">
        <v>629</v>
      </c>
      <c r="H108" s="4" t="s">
        <v>631</v>
      </c>
      <c r="I108" s="4" t="s">
        <v>450</v>
      </c>
      <c r="J108" s="4" t="s">
        <v>132</v>
      </c>
      <c r="N108" s="4" t="s">
        <v>609</v>
      </c>
      <c r="O108" s="8" t="s">
        <v>33</v>
      </c>
      <c r="P108" s="34">
        <v>2.323</v>
      </c>
      <c r="Q108" s="34">
        <v>1.609</v>
      </c>
      <c r="R108" s="34">
        <v>2.0510000000000002</v>
      </c>
      <c r="S108" s="34">
        <v>1.825</v>
      </c>
      <c r="T108" s="34">
        <v>1.8779999999999999</v>
      </c>
      <c r="U108" s="34">
        <v>1.875</v>
      </c>
      <c r="W108" s="4" t="s">
        <v>609</v>
      </c>
      <c r="X108" s="8" t="s">
        <v>33</v>
      </c>
      <c r="Y108" s="12">
        <f t="shared" si="73"/>
        <v>0.24526760348267987</v>
      </c>
      <c r="Z108" s="12">
        <f t="shared" si="73"/>
        <v>1.6893170322466442</v>
      </c>
      <c r="AA108" s="12">
        <f t="shared" si="73"/>
        <v>0.51157029685837785</v>
      </c>
      <c r="AB108" s="12">
        <f t="shared" si="73"/>
        <v>0.94227373310338758</v>
      </c>
      <c r="AC108" s="12">
        <f t="shared" si="73"/>
        <v>0.81652095481785858</v>
      </c>
      <c r="AD108" s="12">
        <f t="shared" si="73"/>
        <v>0.82316830730118307</v>
      </c>
      <c r="AE108" s="12"/>
      <c r="AF108" s="68">
        <f t="shared" si="74"/>
        <v>5.0281179278101309</v>
      </c>
      <c r="AG108" s="43">
        <f t="shared" si="75"/>
        <v>5.0412453729719813</v>
      </c>
      <c r="AH108" s="43">
        <v>5</v>
      </c>
      <c r="AK108" s="4" t="s">
        <v>609</v>
      </c>
      <c r="AL108" s="8" t="s">
        <v>48</v>
      </c>
      <c r="AM108" s="4" t="s">
        <v>632</v>
      </c>
      <c r="AN108" s="4" t="s">
        <v>634</v>
      </c>
      <c r="AO108" s="4" t="s">
        <v>71</v>
      </c>
      <c r="AP108" s="4" t="s">
        <v>636</v>
      </c>
      <c r="AQ108" s="4" t="s">
        <v>637</v>
      </c>
      <c r="AR108" s="4" t="s">
        <v>371</v>
      </c>
      <c r="AV108" s="4" t="s">
        <v>609</v>
      </c>
      <c r="AW108" s="8" t="s">
        <v>48</v>
      </c>
      <c r="AX108" s="34">
        <v>2.0059999999999998</v>
      </c>
      <c r="AY108" s="34">
        <v>1.839</v>
      </c>
      <c r="AZ108" s="34">
        <v>1.9950000000000001</v>
      </c>
      <c r="BA108" s="34">
        <v>1.83</v>
      </c>
      <c r="BB108" s="34">
        <v>1.6040000000000001</v>
      </c>
      <c r="BC108" s="34">
        <v>2.242</v>
      </c>
      <c r="BD108" s="34"/>
      <c r="BE108" s="34"/>
      <c r="BF108" s="34"/>
      <c r="BG108" s="4" t="s">
        <v>609</v>
      </c>
      <c r="BH108" s="8" t="s">
        <v>48</v>
      </c>
      <c r="BI108" s="12">
        <f t="shared" si="86"/>
        <v>0.57772999932236846</v>
      </c>
      <c r="BJ108" s="12">
        <f t="shared" si="87"/>
        <v>0.90728623228900762</v>
      </c>
      <c r="BK108" s="12">
        <f t="shared" si="88"/>
        <v>0.59516362043102233</v>
      </c>
      <c r="BL108" s="12">
        <f t="shared" si="89"/>
        <v>0.9296259547120711</v>
      </c>
      <c r="BM108" s="12">
        <f t="shared" si="90"/>
        <v>1.7123005853071316</v>
      </c>
      <c r="BN108" s="12">
        <f t="shared" si="91"/>
        <v>0.30529202956208956</v>
      </c>
      <c r="BO108" s="12"/>
      <c r="BP108" s="68">
        <f t="shared" si="94"/>
        <v>5.0273984216236904</v>
      </c>
      <c r="BQ108" s="43">
        <f t="shared" si="95"/>
        <v>5.0401387724572357</v>
      </c>
      <c r="BR108" s="43">
        <v>5</v>
      </c>
      <c r="BS108" s="43"/>
      <c r="BT108" s="43"/>
      <c r="BU108" s="4" t="s">
        <v>609</v>
      </c>
      <c r="BV108" s="108" t="s">
        <v>48</v>
      </c>
      <c r="BW108" s="106" t="str">
        <f>"O5'="&amp;TEXT(BI108," 0.##0")</f>
        <v>O5'= 0.578</v>
      </c>
      <c r="BX108" s="106" t="str">
        <f>"O6'="&amp;TEXT(BJ108," 0.##0")</f>
        <v>O6'= 0.907</v>
      </c>
      <c r="BY108" s="106" t="str">
        <f>"O4'="&amp;TEXT(BK108," 0.##0")</f>
        <v>O4'= 0.595</v>
      </c>
      <c r="BZ108" s="106" t="str">
        <f>"O7'="&amp;TEXT(BL108," 0.##0")</f>
        <v>O7'= 0.930</v>
      </c>
      <c r="CA108" s="106" t="str">
        <f>"O13'="&amp;TEXT(BM108," 0.##0")</f>
        <v>O13'= 1.712</v>
      </c>
      <c r="CB108" s="106" t="str">
        <f>"O2'="&amp;TEXT(BN108," 0.##0")</f>
        <v>O2'= 0.305</v>
      </c>
      <c r="CC108" s="43"/>
      <c r="CD108" s="43"/>
      <c r="CE108" s="43"/>
      <c r="CG108" s="2" t="s">
        <v>935</v>
      </c>
      <c r="CI108" s="20"/>
      <c r="CJ108" s="19">
        <f>2-(SUM(BI101+BK103))</f>
        <v>0.16823644796329296</v>
      </c>
      <c r="CK108" s="19">
        <f>2-SUM(BI102,BK104)</f>
        <v>0.16823644796329296</v>
      </c>
      <c r="CL108" s="19">
        <f>2-(SUM(BK101,BJ102,BI103,BI105,BN107,BN110))</f>
        <v>5.4213385914056111E-2</v>
      </c>
      <c r="CM108" s="19">
        <f>2-(SUM(BJ101,BK102,BI104,BI106,BN108,BN109))</f>
        <v>5.4213385914056111E-2</v>
      </c>
      <c r="CN108" s="19">
        <f>2-(SUM(BL102,BK105))</f>
        <v>9.4074020361463173E-2</v>
      </c>
      <c r="CO108" s="19">
        <f>2-SUM(BK106,BL101)</f>
        <v>9.4074020361463173E-2</v>
      </c>
      <c r="CP108" s="19">
        <f>2-SUM(BM101,BK107,BL109)</f>
        <v>8.6306685363660485E-2</v>
      </c>
      <c r="CQ108" s="19">
        <f>2-SUM(BL110,BK108,BM102)</f>
        <v>8.6306685363660485E-2</v>
      </c>
      <c r="CR108" s="19">
        <f>2-(SUM(BN102,BI107,BJ109))</f>
        <v>0.10476250563809786</v>
      </c>
      <c r="CS108" s="19">
        <f>2-SUM(BN101,BI108,BJ110)</f>
        <v>0.10476250563809786</v>
      </c>
      <c r="CT108" s="19">
        <f>2-SUM(BM103,BJ107)</f>
        <v>0.25834606319340447</v>
      </c>
      <c r="CU108" s="19">
        <f>2-SUM(BM104,BJ108)</f>
        <v>0.25834606319340447</v>
      </c>
      <c r="CV108" s="19">
        <f>2-SUM(BM105,BL107)</f>
        <v>0.25385309047007043</v>
      </c>
      <c r="CW108" s="19">
        <f>2-SUM(BL108,BM106)</f>
        <v>0.25385309047007043</v>
      </c>
      <c r="CX108" s="19">
        <f>2-SUM(BK110,BN103)</f>
        <v>0.24576537669964349</v>
      </c>
      <c r="CY108" s="19">
        <f>2-SUM(BN104,BK109)</f>
        <v>0.24576537669964349</v>
      </c>
      <c r="CZ108" s="19">
        <f>2-SUM(BN105,BI110)</f>
        <v>0.22431595409445793</v>
      </c>
      <c r="DA108" s="19">
        <f>2-SUM(BI109,BN106)</f>
        <v>0.22431595409445793</v>
      </c>
      <c r="DB108" s="19">
        <f>2-BJ103</f>
        <v>0.28769941469286842</v>
      </c>
      <c r="DC108" s="19">
        <f>2-BJ104</f>
        <v>0.28769941469286842</v>
      </c>
      <c r="DD108" s="19">
        <f>2-SUM(BL103,BL105)</f>
        <v>0.17939348081303597</v>
      </c>
      <c r="DE108" s="19">
        <f>2-SUM(BL104,BL106)</f>
        <v>0.17939348081303597</v>
      </c>
      <c r="DF108" s="19">
        <f>2-BJ105</f>
        <v>0.3106829677533558</v>
      </c>
      <c r="DG108" s="19">
        <f>2-BJ106</f>
        <v>0.3106829677533558</v>
      </c>
      <c r="DH108" s="19">
        <f>2-BM107</f>
        <v>0.28769941469286842</v>
      </c>
      <c r="DI108" s="19">
        <f>2-BM108</f>
        <v>0.28769941469286842</v>
      </c>
      <c r="DJ108" s="19">
        <f>2-BM109</f>
        <v>0.30611107058815934</v>
      </c>
      <c r="DK108" s="19">
        <f>2-BM110</f>
        <v>0.30611107058815934</v>
      </c>
      <c r="DL108" s="20"/>
      <c r="DM108" s="45">
        <f>SUM(CJ108:DK108)</f>
        <v>5.7229197564768679</v>
      </c>
    </row>
    <row r="109" spans="2:119" x14ac:dyDescent="0.35">
      <c r="C109" s="4" t="s">
        <v>422</v>
      </c>
      <c r="D109" s="8" t="s">
        <v>34</v>
      </c>
      <c r="E109" s="4" t="s">
        <v>433</v>
      </c>
      <c r="F109" s="4" t="s">
        <v>445</v>
      </c>
      <c r="G109" s="4" t="s">
        <v>447</v>
      </c>
      <c r="H109" s="4" t="s">
        <v>439</v>
      </c>
      <c r="I109" s="4" t="s">
        <v>449</v>
      </c>
      <c r="J109" s="4" t="s">
        <v>451</v>
      </c>
      <c r="N109" s="4" t="s">
        <v>422</v>
      </c>
      <c r="O109" s="8" t="s">
        <v>34</v>
      </c>
      <c r="P109" s="34">
        <v>2.3109999999999999</v>
      </c>
      <c r="Q109" s="34">
        <v>1.5980000000000001</v>
      </c>
      <c r="R109" s="34">
        <v>2.0699999999999998</v>
      </c>
      <c r="S109" s="34">
        <v>1.827</v>
      </c>
      <c r="T109" s="34">
        <v>1.8779999999999999</v>
      </c>
      <c r="U109" s="34">
        <v>1.881</v>
      </c>
      <c r="W109" s="4" t="s">
        <v>422</v>
      </c>
      <c r="X109" s="8" t="s">
        <v>34</v>
      </c>
      <c r="Y109" s="12">
        <f t="shared" si="73"/>
        <v>0.25335262828863664</v>
      </c>
      <c r="Z109" s="12">
        <f t="shared" si="73"/>
        <v>1.740293981872123</v>
      </c>
      <c r="AA109" s="12">
        <f t="shared" si="73"/>
        <v>0.48596356762719217</v>
      </c>
      <c r="AB109" s="12">
        <f t="shared" si="73"/>
        <v>0.93719410267221404</v>
      </c>
      <c r="AC109" s="12">
        <f t="shared" si="73"/>
        <v>0.81652095481785858</v>
      </c>
      <c r="AD109" s="12">
        <f t="shared" si="73"/>
        <v>0.8099272818732689</v>
      </c>
      <c r="AE109" s="12"/>
      <c r="AF109" s="68">
        <f t="shared" si="74"/>
        <v>5.0432525171512932</v>
      </c>
      <c r="AG109" s="43">
        <f t="shared" si="75"/>
        <v>5.0645223713786889</v>
      </c>
      <c r="AH109" s="43">
        <v>5</v>
      </c>
      <c r="AK109" s="4" t="s">
        <v>609</v>
      </c>
      <c r="AL109" s="8" t="s">
        <v>61</v>
      </c>
      <c r="AM109" s="4" t="s">
        <v>638</v>
      </c>
      <c r="AN109" s="4" t="s">
        <v>640</v>
      </c>
      <c r="AO109" s="4" t="s">
        <v>642</v>
      </c>
      <c r="AP109" s="7" t="s">
        <v>644</v>
      </c>
      <c r="AQ109" s="7" t="s">
        <v>416</v>
      </c>
      <c r="AR109" s="4" t="s">
        <v>646</v>
      </c>
      <c r="AV109" s="4" t="s">
        <v>609</v>
      </c>
      <c r="AW109" s="8" t="s">
        <v>61</v>
      </c>
      <c r="AX109" s="34">
        <v>1.821</v>
      </c>
      <c r="AY109" s="34">
        <v>1.9930000000000001</v>
      </c>
      <c r="AZ109" s="34">
        <v>1.833</v>
      </c>
      <c r="BA109" s="35">
        <v>1.996</v>
      </c>
      <c r="BB109" s="35">
        <v>1.6080000000000001</v>
      </c>
      <c r="BC109" s="34">
        <v>2.214</v>
      </c>
      <c r="BD109" s="34"/>
      <c r="BE109" s="34"/>
      <c r="BF109" s="34"/>
      <c r="BG109" s="4" t="s">
        <v>609</v>
      </c>
      <c r="BH109" s="8" t="s">
        <v>61</v>
      </c>
      <c r="BI109" s="12">
        <f t="shared" si="86"/>
        <v>0.95251573860435901</v>
      </c>
      <c r="BJ109" s="12">
        <f t="shared" si="87"/>
        <v>0.59838943163624525</v>
      </c>
      <c r="BK109" s="12">
        <f t="shared" si="88"/>
        <v>0.92211892201437362</v>
      </c>
      <c r="BL109" s="12">
        <f t="shared" si="89"/>
        <v>0.59355724186520842</v>
      </c>
      <c r="BM109" s="12">
        <f t="shared" si="90"/>
        <v>1.6938889294118407</v>
      </c>
      <c r="BN109" s="12">
        <f t="shared" si="91"/>
        <v>0.32929185940584321</v>
      </c>
      <c r="BO109" s="12"/>
      <c r="BP109" s="68">
        <f t="shared" si="94"/>
        <v>5.08976212293787</v>
      </c>
      <c r="BQ109" s="43">
        <f t="shared" si="95"/>
        <v>5.136054145078444</v>
      </c>
      <c r="BR109" s="43">
        <v>5</v>
      </c>
      <c r="BS109" s="43"/>
      <c r="BT109" s="43"/>
      <c r="BU109" s="4" t="s">
        <v>609</v>
      </c>
      <c r="BV109" s="108" t="s">
        <v>61</v>
      </c>
      <c r="BW109" s="106" t="str">
        <f>"O9'="&amp;TEXT(BI109," 0.##0")</f>
        <v>O9'= 0.953</v>
      </c>
      <c r="BX109" s="106" t="str">
        <f>"O5="&amp;TEXT(BJ109," 0.##0")</f>
        <v>O5= 0.598</v>
      </c>
      <c r="BY109" s="106" t="str">
        <f>"O8'="&amp;TEXT(BK109," 0.##0")</f>
        <v>O8'= 0.922</v>
      </c>
      <c r="BZ109" s="106" t="str">
        <f>"O4="&amp;TEXT(BL109," 0.##0")</f>
        <v>O4= 0.594</v>
      </c>
      <c r="CA109" s="106" t="str">
        <f>"O14="&amp;TEXT(BM109," 0.##0")</f>
        <v>O14= 1.694</v>
      </c>
      <c r="CB109" s="106" t="str">
        <f>"O2'="&amp;TEXT(BN109," 0.##0")</f>
        <v>O2'= 0.329</v>
      </c>
      <c r="CC109" s="43"/>
      <c r="CD109" s="43"/>
      <c r="CE109" s="43"/>
    </row>
    <row r="110" spans="2:119" x14ac:dyDescent="0.35">
      <c r="C110" s="4" t="s">
        <v>422</v>
      </c>
      <c r="D110" s="8" t="s">
        <v>33</v>
      </c>
      <c r="E110" s="4" t="s">
        <v>434</v>
      </c>
      <c r="F110" s="4" t="s">
        <v>446</v>
      </c>
      <c r="G110" s="4" t="s">
        <v>448</v>
      </c>
      <c r="H110" s="4" t="s">
        <v>440</v>
      </c>
      <c r="I110" s="4" t="s">
        <v>450</v>
      </c>
      <c r="J110" s="4" t="s">
        <v>452</v>
      </c>
      <c r="N110" s="4" t="s">
        <v>422</v>
      </c>
      <c r="O110" s="8" t="s">
        <v>33</v>
      </c>
      <c r="P110" s="34">
        <v>2.3109999999999999</v>
      </c>
      <c r="Q110" s="34">
        <v>1.5980000000000001</v>
      </c>
      <c r="R110" s="34">
        <v>2.0699999999999998</v>
      </c>
      <c r="S110" s="34">
        <v>1.827</v>
      </c>
      <c r="T110" s="34">
        <v>1.8779999999999999</v>
      </c>
      <c r="U110" s="34">
        <v>1.881</v>
      </c>
      <c r="W110" s="4" t="s">
        <v>422</v>
      </c>
      <c r="X110" s="8" t="s">
        <v>33</v>
      </c>
      <c r="Y110" s="12">
        <f t="shared" si="73"/>
        <v>0.25335262828863664</v>
      </c>
      <c r="Z110" s="12">
        <f t="shared" si="73"/>
        <v>1.740293981872123</v>
      </c>
      <c r="AA110" s="12">
        <f t="shared" si="73"/>
        <v>0.48596356762719217</v>
      </c>
      <c r="AB110" s="12">
        <f t="shared" si="73"/>
        <v>0.93719410267221404</v>
      </c>
      <c r="AC110" s="12">
        <f t="shared" si="73"/>
        <v>0.81652095481785858</v>
      </c>
      <c r="AD110" s="12">
        <f t="shared" si="73"/>
        <v>0.8099272818732689</v>
      </c>
      <c r="AE110" s="12"/>
      <c r="AF110" s="68">
        <f t="shared" si="74"/>
        <v>5.0432525171512932</v>
      </c>
      <c r="AG110" s="43">
        <f t="shared" si="75"/>
        <v>5.0645223713786889</v>
      </c>
      <c r="AH110" s="43">
        <v>5</v>
      </c>
      <c r="AK110" s="4" t="s">
        <v>609</v>
      </c>
      <c r="AL110" s="8" t="s">
        <v>62</v>
      </c>
      <c r="AM110" s="4" t="s">
        <v>639</v>
      </c>
      <c r="AN110" s="4" t="s">
        <v>641</v>
      </c>
      <c r="AO110" s="4" t="s">
        <v>643</v>
      </c>
      <c r="AP110" s="7" t="s">
        <v>645</v>
      </c>
      <c r="AQ110" s="7" t="s">
        <v>417</v>
      </c>
      <c r="AR110" s="4" t="s">
        <v>647</v>
      </c>
      <c r="AV110" s="4" t="s">
        <v>609</v>
      </c>
      <c r="AW110" s="8" t="s">
        <v>62</v>
      </c>
      <c r="AX110" s="34">
        <v>1.821</v>
      </c>
      <c r="AY110" s="34">
        <v>1.9930000000000001</v>
      </c>
      <c r="AZ110" s="34">
        <v>1.833</v>
      </c>
      <c r="BA110" s="35">
        <v>1.996</v>
      </c>
      <c r="BB110" s="35">
        <v>1.6080000000000001</v>
      </c>
      <c r="BC110" s="34">
        <v>2.214</v>
      </c>
      <c r="BD110" s="34"/>
      <c r="BE110" s="34"/>
      <c r="BF110" s="34"/>
      <c r="BG110" s="4" t="s">
        <v>609</v>
      </c>
      <c r="BH110" s="8" t="s">
        <v>62</v>
      </c>
      <c r="BI110" s="12">
        <f t="shared" si="86"/>
        <v>0.95251573860435901</v>
      </c>
      <c r="BJ110" s="12">
        <f t="shared" si="87"/>
        <v>0.59838943163624525</v>
      </c>
      <c r="BK110" s="12">
        <f t="shared" si="88"/>
        <v>0.92211892201437362</v>
      </c>
      <c r="BL110" s="12">
        <f t="shared" si="89"/>
        <v>0.59355724186520842</v>
      </c>
      <c r="BM110" s="12">
        <f t="shared" si="90"/>
        <v>1.6938889294118407</v>
      </c>
      <c r="BN110" s="12">
        <f t="shared" si="91"/>
        <v>0.32929185940584321</v>
      </c>
      <c r="BO110" s="12"/>
      <c r="BP110" s="68">
        <f t="shared" si="94"/>
        <v>5.08976212293787</v>
      </c>
      <c r="BQ110" s="43">
        <f t="shared" si="95"/>
        <v>5.136054145078444</v>
      </c>
      <c r="BR110" s="43">
        <v>5</v>
      </c>
      <c r="BS110" s="43"/>
      <c r="BT110" s="43"/>
      <c r="BU110" s="4" t="s">
        <v>609</v>
      </c>
      <c r="BV110" s="108" t="s">
        <v>62</v>
      </c>
      <c r="BW110" s="106" t="str">
        <f>"O9="&amp;TEXT(BI110," 0.##0")</f>
        <v>O9= 0.953</v>
      </c>
      <c r="BX110" s="106" t="str">
        <f>"O5'="&amp;TEXT(BJ110," 0.##0")</f>
        <v>O5'= 0.598</v>
      </c>
      <c r="BY110" s="106" t="str">
        <f>"O8="&amp;TEXT(BK110," 0.##0")</f>
        <v>O8= 0.922</v>
      </c>
      <c r="BZ110" s="106" t="str">
        <f>"O4'="&amp;TEXT(BL110," 0.##0")</f>
        <v>O4'= 0.594</v>
      </c>
      <c r="CA110" s="106" t="str">
        <f>"O14'="&amp;TEXT(BM110," 0.##0")</f>
        <v>O14'= 1.694</v>
      </c>
      <c r="CB110" s="106" t="str">
        <f>"O2="&amp;TEXT(BN110," 0.##0")</f>
        <v>O2= 0.329</v>
      </c>
      <c r="CC110" s="43"/>
      <c r="CD110" s="43"/>
      <c r="CE110" s="43"/>
    </row>
    <row r="111" spans="2:119" x14ac:dyDescent="0.35">
      <c r="C111" s="4" t="s">
        <v>218</v>
      </c>
      <c r="D111" s="8" t="s">
        <v>34</v>
      </c>
      <c r="E111" s="4" t="s">
        <v>266</v>
      </c>
      <c r="F111" s="4" t="s">
        <v>268</v>
      </c>
      <c r="G111" s="4" t="s">
        <v>270</v>
      </c>
      <c r="H111" s="4" t="s">
        <v>272</v>
      </c>
      <c r="I111" s="4" t="s">
        <v>274</v>
      </c>
      <c r="J111" s="4" t="s">
        <v>276</v>
      </c>
      <c r="N111" s="4" t="s">
        <v>218</v>
      </c>
      <c r="O111" s="8" t="s">
        <v>34</v>
      </c>
      <c r="P111" s="34">
        <v>2.306</v>
      </c>
      <c r="Q111" s="34">
        <v>1.599</v>
      </c>
      <c r="R111" s="34">
        <v>2.056</v>
      </c>
      <c r="S111" s="34">
        <v>1.8420000000000001</v>
      </c>
      <c r="T111" s="34">
        <v>1.88</v>
      </c>
      <c r="U111" s="34">
        <v>1.895</v>
      </c>
      <c r="W111" s="4" t="s">
        <v>218</v>
      </c>
      <c r="X111" s="8" t="s">
        <v>34</v>
      </c>
      <c r="Y111" s="12">
        <f t="shared" si="73"/>
        <v>0.25679955001151877</v>
      </c>
      <c r="Z111" s="12">
        <f t="shared" si="73"/>
        <v>1.7355968349788542</v>
      </c>
      <c r="AA111" s="12">
        <f t="shared" si="73"/>
        <v>0.50470368525822773</v>
      </c>
      <c r="AB111" s="12">
        <f t="shared" si="73"/>
        <v>0.89995960013395515</v>
      </c>
      <c r="AC111" s="12">
        <f t="shared" si="73"/>
        <v>0.81211923529191632</v>
      </c>
      <c r="AD111" s="12">
        <f t="shared" si="73"/>
        <v>0.77985392798617681</v>
      </c>
      <c r="AE111" s="12"/>
      <c r="AF111" s="68">
        <f t="shared" si="74"/>
        <v>4.9890328336606498</v>
      </c>
      <c r="AG111" s="43">
        <f t="shared" si="75"/>
        <v>4.9811324981700791</v>
      </c>
      <c r="AH111" s="43">
        <v>4.9811324981700791</v>
      </c>
      <c r="BN111" t="s">
        <v>839</v>
      </c>
      <c r="BP111" s="70">
        <f>AVERAGE(BP101:BP110)</f>
        <v>5.0277080243523118</v>
      </c>
      <c r="BQ111" s="69"/>
      <c r="BR111" s="70">
        <f>AVERAGE(BR101:BR110)</f>
        <v>4.9927886390985146</v>
      </c>
      <c r="BS111" s="70"/>
      <c r="BT111" s="70"/>
      <c r="BU111" s="109"/>
      <c r="BV111" s="109"/>
      <c r="BW111" s="70"/>
      <c r="BX111" s="70"/>
      <c r="BY111" s="70"/>
      <c r="BZ111" s="70"/>
      <c r="CA111" s="70"/>
      <c r="CB111" s="70"/>
      <c r="CC111" s="70"/>
      <c r="CD111" s="70"/>
      <c r="CH111" s="21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20"/>
      <c r="DG111" s="20"/>
      <c r="DH111" s="20"/>
      <c r="DI111" s="20"/>
      <c r="DJ111" s="20"/>
      <c r="DK111" s="20"/>
      <c r="DL111" s="9"/>
      <c r="DM111" s="54"/>
    </row>
    <row r="112" spans="2:119" x14ac:dyDescent="0.35">
      <c r="C112" s="4" t="s">
        <v>218</v>
      </c>
      <c r="D112" s="8" t="s">
        <v>33</v>
      </c>
      <c r="E112" s="4" t="s">
        <v>267</v>
      </c>
      <c r="F112" s="4" t="s">
        <v>269</v>
      </c>
      <c r="G112" s="4" t="s">
        <v>271</v>
      </c>
      <c r="H112" s="4" t="s">
        <v>273</v>
      </c>
      <c r="I112" s="4" t="s">
        <v>275</v>
      </c>
      <c r="J112" s="4" t="s">
        <v>277</v>
      </c>
      <c r="N112" s="4" t="s">
        <v>218</v>
      </c>
      <c r="O112" s="8" t="s">
        <v>33</v>
      </c>
      <c r="P112" s="34">
        <v>2.306</v>
      </c>
      <c r="Q112" s="34">
        <v>1.599</v>
      </c>
      <c r="R112" s="34">
        <v>2.056</v>
      </c>
      <c r="S112" s="34">
        <v>1.8420000000000001</v>
      </c>
      <c r="T112" s="34">
        <v>1.88</v>
      </c>
      <c r="U112" s="34">
        <v>1.895</v>
      </c>
      <c r="W112" s="4" t="s">
        <v>218</v>
      </c>
      <c r="X112" s="8" t="s">
        <v>33</v>
      </c>
      <c r="Y112" s="12">
        <f t="shared" si="73"/>
        <v>0.25679955001151877</v>
      </c>
      <c r="Z112" s="12">
        <f t="shared" si="73"/>
        <v>1.7355968349788542</v>
      </c>
      <c r="AA112" s="12">
        <f t="shared" si="73"/>
        <v>0.50470368525822773</v>
      </c>
      <c r="AB112" s="12">
        <f t="shared" si="73"/>
        <v>0.89995960013395515</v>
      </c>
      <c r="AC112" s="12">
        <f t="shared" si="73"/>
        <v>0.81211923529191632</v>
      </c>
      <c r="AD112" s="12">
        <f t="shared" si="73"/>
        <v>0.77985392798617681</v>
      </c>
      <c r="AE112" s="12"/>
      <c r="AF112" s="68">
        <f t="shared" si="74"/>
        <v>4.9890328336606498</v>
      </c>
      <c r="AG112" s="43">
        <f t="shared" si="75"/>
        <v>4.9811324981700791</v>
      </c>
      <c r="AH112" s="43">
        <v>4.9811324981700791</v>
      </c>
      <c r="CH112" s="21"/>
      <c r="CI112" s="31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31"/>
      <c r="DM112" s="54"/>
    </row>
    <row r="113" spans="1:119" x14ac:dyDescent="0.35">
      <c r="C113" s="4" t="s">
        <v>648</v>
      </c>
      <c r="D113" s="8" t="s">
        <v>34</v>
      </c>
      <c r="E113" s="4" t="s">
        <v>885</v>
      </c>
      <c r="F113" s="4" t="s">
        <v>445</v>
      </c>
      <c r="G113" s="4" t="s">
        <v>680</v>
      </c>
      <c r="H113" s="4" t="s">
        <v>586</v>
      </c>
      <c r="I113" s="4" t="s">
        <v>888</v>
      </c>
      <c r="J113" s="4" t="s">
        <v>890</v>
      </c>
      <c r="N113" s="4" t="s">
        <v>648</v>
      </c>
      <c r="O113" s="8" t="s">
        <v>34</v>
      </c>
      <c r="P113" s="34">
        <v>2.33</v>
      </c>
      <c r="Q113" s="34">
        <v>1.5980000000000001</v>
      </c>
      <c r="R113" s="34">
        <v>2.0499999999999998</v>
      </c>
      <c r="S113" s="34">
        <v>1.8260000000000001</v>
      </c>
      <c r="T113" s="34">
        <v>1.875</v>
      </c>
      <c r="U113" s="34">
        <v>1.8859999999999999</v>
      </c>
      <c r="W113" s="4" t="s">
        <v>648</v>
      </c>
      <c r="X113" s="8" t="s">
        <v>34</v>
      </c>
      <c r="Y113" s="12">
        <f t="shared" si="73"/>
        <v>0.2406710238396737</v>
      </c>
      <c r="Z113" s="12">
        <f t="shared" si="73"/>
        <v>1.740293981872123</v>
      </c>
      <c r="AA113" s="12">
        <f t="shared" si="73"/>
        <v>0.51295478937538985</v>
      </c>
      <c r="AB113" s="12">
        <f t="shared" si="73"/>
        <v>0.939730485707166</v>
      </c>
      <c r="AC113" s="12">
        <f t="shared" si="73"/>
        <v>0.82316830730118307</v>
      </c>
      <c r="AD113" s="12">
        <f t="shared" si="73"/>
        <v>0.799055939062432</v>
      </c>
      <c r="AE113" s="12"/>
      <c r="AF113" s="68">
        <f t="shared" si="74"/>
        <v>5.0558745271579681</v>
      </c>
      <c r="AG113" s="43">
        <f t="shared" si="75"/>
        <v>5.083935022768955</v>
      </c>
      <c r="AH113" s="43">
        <v>5</v>
      </c>
      <c r="AK113" s="4" t="s">
        <v>422</v>
      </c>
      <c r="AL113" s="8" t="s">
        <v>0</v>
      </c>
      <c r="AM113" s="4" t="s">
        <v>423</v>
      </c>
      <c r="AN113" s="4" t="s">
        <v>425</v>
      </c>
      <c r="AO113" s="4" t="s">
        <v>426</v>
      </c>
      <c r="AP113" s="4" t="s">
        <v>427</v>
      </c>
      <c r="AQ113" s="4" t="s">
        <v>429</v>
      </c>
      <c r="AR113" s="4" t="s">
        <v>431</v>
      </c>
      <c r="AV113" s="4" t="s">
        <v>422</v>
      </c>
      <c r="AW113" s="8" t="s">
        <v>0</v>
      </c>
      <c r="AX113" s="34">
        <v>1.6870000000000001</v>
      </c>
      <c r="AY113" s="34">
        <v>2.1339999999999999</v>
      </c>
      <c r="AZ113" s="34">
        <v>2.1339999999999999</v>
      </c>
      <c r="BA113" s="34">
        <v>1.6870000000000001</v>
      </c>
      <c r="BB113" s="34">
        <v>1.9059999999999999</v>
      </c>
      <c r="BC113" s="34">
        <v>1.9059999999999999</v>
      </c>
      <c r="BD113" s="34"/>
      <c r="BE113" s="34"/>
      <c r="BF113" s="34"/>
      <c r="BG113" s="4" t="s">
        <v>422</v>
      </c>
      <c r="BH113" s="8" t="s">
        <v>0</v>
      </c>
      <c r="BI113" s="12">
        <f t="shared" ref="BI113:BI122" si="96">EXP((1.803-AX113)/0.37)</f>
        <v>1.3682239521497419</v>
      </c>
      <c r="BJ113" s="12">
        <f t="shared" ref="BJ113:BJ122" si="97">EXP((1.803-AY113)/0.37)</f>
        <v>0.40877328395261847</v>
      </c>
      <c r="BK113" s="12">
        <f t="shared" ref="BK113:BK122" si="98">EXP((1.803-AZ113)/0.37)</f>
        <v>0.40877328395261847</v>
      </c>
      <c r="BL113" s="12">
        <f t="shared" ref="BL113:BL122" si="99">EXP((1.803-BA113)/0.37)</f>
        <v>1.3682239521497419</v>
      </c>
      <c r="BM113" s="12">
        <f t="shared" ref="BM113:BM122" si="100">EXP((1.803-BB113)/0.37)</f>
        <v>0.75701033097539072</v>
      </c>
      <c r="BN113" s="12">
        <f t="shared" ref="BN113:BN122" si="101">EXP((1.803-BC113)/0.37)</f>
        <v>0.75701033097539072</v>
      </c>
      <c r="BO113" s="12"/>
      <c r="BP113" s="68">
        <f t="shared" ref="BP113" si="102">SUM(BI113:BN113)</f>
        <v>5.0680151341555018</v>
      </c>
      <c r="BQ113" s="43">
        <f t="shared" ref="BQ113" si="103">(BP113*1.538)-2.692</f>
        <v>5.1026072763311614</v>
      </c>
      <c r="BR113" s="43">
        <v>5</v>
      </c>
      <c r="BS113" s="43"/>
      <c r="BT113" s="43"/>
      <c r="BU113" s="4" t="s">
        <v>422</v>
      </c>
      <c r="BV113" s="108" t="s">
        <v>0</v>
      </c>
      <c r="BW113" s="106" t="str">
        <f>"O1="&amp;TEXT(BI113," 0.##0")</f>
        <v>O1= 1.368</v>
      </c>
      <c r="BX113" s="106" t="str">
        <f>"O2'="&amp;TEXT(BJ113," 0.##0")</f>
        <v>O2'= 0.409</v>
      </c>
      <c r="BY113" s="106" t="str">
        <f>"O2="&amp;TEXT(BK113," 0.##0")</f>
        <v>O2= 0.409</v>
      </c>
      <c r="BZ113" s="106" t="str">
        <f>"O3'="&amp;TEXT(BL113," 0.##0")</f>
        <v>O3'= 1.368</v>
      </c>
      <c r="CA113" s="106" t="str">
        <f>"O4="&amp;TEXT(BM113," 0.##0")</f>
        <v>O4= 0.757</v>
      </c>
      <c r="CB113" s="106" t="str">
        <f>"O5'="&amp;TEXT(BN113," 0.##0")</f>
        <v>O5'= 0.757</v>
      </c>
      <c r="CC113" s="43"/>
      <c r="CD113" s="43"/>
      <c r="CE113" s="43"/>
      <c r="CH113" s="21"/>
      <c r="CI113" s="7"/>
      <c r="CJ113" s="16" t="s">
        <v>1</v>
      </c>
      <c r="CK113" s="16" t="s">
        <v>74</v>
      </c>
      <c r="CL113" s="16" t="s">
        <v>3</v>
      </c>
      <c r="CM113" s="16" t="s">
        <v>2</v>
      </c>
      <c r="CN113" s="16" t="s">
        <v>75</v>
      </c>
      <c r="CO113" s="16" t="s">
        <v>4</v>
      </c>
      <c r="CP113" s="16" t="s">
        <v>5</v>
      </c>
      <c r="CQ113" s="16" t="s">
        <v>76</v>
      </c>
      <c r="CR113" s="16" t="s">
        <v>77</v>
      </c>
      <c r="CS113" s="16" t="s">
        <v>6</v>
      </c>
      <c r="CT113" s="16" t="s">
        <v>78</v>
      </c>
      <c r="CU113" s="16" t="s">
        <v>79</v>
      </c>
      <c r="CV113" s="16" t="s">
        <v>80</v>
      </c>
      <c r="CW113" s="16" t="s">
        <v>81</v>
      </c>
      <c r="CX113" s="16" t="s">
        <v>82</v>
      </c>
      <c r="CY113" s="16" t="s">
        <v>83</v>
      </c>
      <c r="CZ113" s="16" t="s">
        <v>84</v>
      </c>
      <c r="DA113" s="16" t="s">
        <v>85</v>
      </c>
      <c r="DB113" s="16" t="s">
        <v>86</v>
      </c>
      <c r="DC113" s="16" t="s">
        <v>87</v>
      </c>
      <c r="DD113" s="16" t="s">
        <v>88</v>
      </c>
      <c r="DE113" s="16" t="s">
        <v>89</v>
      </c>
      <c r="DF113" s="16" t="s">
        <v>90</v>
      </c>
      <c r="DG113" s="16" t="s">
        <v>91</v>
      </c>
      <c r="DH113" s="16" t="s">
        <v>92</v>
      </c>
      <c r="DI113" s="16" t="s">
        <v>93</v>
      </c>
      <c r="DJ113" s="16" t="s">
        <v>94</v>
      </c>
      <c r="DK113" s="16" t="s">
        <v>95</v>
      </c>
      <c r="DL113" s="20"/>
      <c r="DM113" s="50"/>
    </row>
    <row r="114" spans="1:119" x14ac:dyDescent="0.35">
      <c r="C114" s="4" t="s">
        <v>648</v>
      </c>
      <c r="D114" s="8" t="s">
        <v>33</v>
      </c>
      <c r="E114" s="4" t="s">
        <v>41</v>
      </c>
      <c r="F114" s="4" t="s">
        <v>125</v>
      </c>
      <c r="G114" s="4" t="s">
        <v>886</v>
      </c>
      <c r="H114" s="4" t="s">
        <v>887</v>
      </c>
      <c r="I114" s="4" t="s">
        <v>889</v>
      </c>
      <c r="J114" s="4" t="s">
        <v>452</v>
      </c>
      <c r="N114" s="4" t="s">
        <v>648</v>
      </c>
      <c r="O114" s="8" t="s">
        <v>33</v>
      </c>
      <c r="P114" s="34">
        <v>2.3180000000000001</v>
      </c>
      <c r="Q114" s="34">
        <v>1.6</v>
      </c>
      <c r="R114" s="34">
        <v>2.0470000000000002</v>
      </c>
      <c r="S114" s="34">
        <v>1.83</v>
      </c>
      <c r="T114" s="34">
        <v>1.873</v>
      </c>
      <c r="U114" s="34">
        <v>1.881</v>
      </c>
      <c r="W114" s="4" t="s">
        <v>648</v>
      </c>
      <c r="X114" s="8" t="s">
        <v>33</v>
      </c>
      <c r="Y114" s="12">
        <f t="shared" si="73"/>
        <v>0.24860452655339907</v>
      </c>
      <c r="Z114" s="12">
        <f t="shared" si="73"/>
        <v>1.7309123659372385</v>
      </c>
      <c r="AA114" s="12">
        <f t="shared" si="73"/>
        <v>0.51713078911289578</v>
      </c>
      <c r="AB114" s="12">
        <f t="shared" si="73"/>
        <v>0.9296259547120711</v>
      </c>
      <c r="AC114" s="12">
        <f t="shared" si="73"/>
        <v>0.82762991325007063</v>
      </c>
      <c r="AD114" s="12">
        <f t="shared" si="73"/>
        <v>0.8099272818732689</v>
      </c>
      <c r="AE114" s="12"/>
      <c r="AF114" s="68">
        <f t="shared" si="74"/>
        <v>5.0638308314389446</v>
      </c>
      <c r="AG114" s="43">
        <f t="shared" si="75"/>
        <v>5.0961718187530964</v>
      </c>
      <c r="AH114" s="43">
        <v>5</v>
      </c>
      <c r="AK114" s="4" t="s">
        <v>422</v>
      </c>
      <c r="AL114" s="8" t="s">
        <v>7</v>
      </c>
      <c r="AM114" s="4" t="s">
        <v>424</v>
      </c>
      <c r="AN114" s="4" t="s">
        <v>426</v>
      </c>
      <c r="AO114" s="4" t="s">
        <v>425</v>
      </c>
      <c r="AP114" s="4" t="s">
        <v>428</v>
      </c>
      <c r="AQ114" s="4" t="s">
        <v>430</v>
      </c>
      <c r="AR114" s="4" t="s">
        <v>432</v>
      </c>
      <c r="AV114" s="4" t="s">
        <v>422</v>
      </c>
      <c r="AW114" s="8" t="s">
        <v>7</v>
      </c>
      <c r="AX114" s="34">
        <v>1.6870000000000001</v>
      </c>
      <c r="AY114" s="34">
        <v>2.1339999999999999</v>
      </c>
      <c r="AZ114" s="34">
        <v>2.1339999999999999</v>
      </c>
      <c r="BA114" s="34">
        <v>1.6870000000000001</v>
      </c>
      <c r="BB114" s="34">
        <v>1.9059999999999999</v>
      </c>
      <c r="BC114" s="34">
        <v>1.9059999999999999</v>
      </c>
      <c r="BD114" s="34"/>
      <c r="BE114" s="34"/>
      <c r="BF114" s="34"/>
      <c r="BG114" s="4" t="s">
        <v>422</v>
      </c>
      <c r="BH114" s="8" t="s">
        <v>7</v>
      </c>
      <c r="BI114" s="12">
        <f t="shared" si="96"/>
        <v>1.3682239521497419</v>
      </c>
      <c r="BJ114" s="12">
        <f t="shared" si="97"/>
        <v>0.40877328395261847</v>
      </c>
      <c r="BK114" s="12">
        <f t="shared" si="98"/>
        <v>0.40877328395261847</v>
      </c>
      <c r="BL114" s="12">
        <f t="shared" si="99"/>
        <v>1.3682239521497419</v>
      </c>
      <c r="BM114" s="12">
        <f t="shared" si="100"/>
        <v>0.75701033097539072</v>
      </c>
      <c r="BN114" s="12">
        <f t="shared" si="101"/>
        <v>0.75701033097539072</v>
      </c>
      <c r="BO114" s="12"/>
      <c r="BP114" s="68">
        <f t="shared" ref="BP114:BP122" si="104">SUM(BI114:BN114)</f>
        <v>5.0680151341555018</v>
      </c>
      <c r="BQ114" s="43">
        <f t="shared" ref="BQ114:BQ122" si="105">(BP114*1.538)-2.692</f>
        <v>5.1026072763311614</v>
      </c>
      <c r="BR114" s="43">
        <v>5</v>
      </c>
      <c r="BS114" s="43"/>
      <c r="BT114" s="43"/>
      <c r="BU114" s="4" t="s">
        <v>422</v>
      </c>
      <c r="BV114" s="108" t="s">
        <v>7</v>
      </c>
      <c r="BW114" s="106" t="str">
        <f>"O1'="&amp;TEXT(BI114," 0.##0")</f>
        <v>O1'= 1.368</v>
      </c>
      <c r="BX114" s="106" t="str">
        <f>"O2="&amp;TEXT(BJ114," 0.##0")</f>
        <v>O2= 0.409</v>
      </c>
      <c r="BY114" s="106" t="str">
        <f>"O2'="&amp;TEXT(BK114," 0.##0")</f>
        <v>O2'= 0.409</v>
      </c>
      <c r="BZ114" s="106" t="str">
        <f>"O3="&amp;TEXT(BL114," 0.##0")</f>
        <v>O3= 1.368</v>
      </c>
      <c r="CA114" s="106" t="str">
        <f>"O4'="&amp;TEXT(BM114," 0.##0")</f>
        <v>O4'= 0.757</v>
      </c>
      <c r="CB114" s="106" t="str">
        <f>"O5="&amp;TEXT(BN114," 0.##0")</f>
        <v>O5= 0.757</v>
      </c>
      <c r="CC114" s="43"/>
      <c r="CD114" s="43"/>
      <c r="CE114" s="43"/>
      <c r="CH114" s="21"/>
      <c r="CI114" s="10" t="s">
        <v>422</v>
      </c>
      <c r="CJ114" s="52" t="str">
        <f>"V1 ="&amp;TEXT(BI113," 0.##0")</f>
        <v>V1 = 1.368</v>
      </c>
      <c r="CK114" s="52" t="str">
        <f>"V1' ="&amp;TEXT(BI114," 0.##0")</f>
        <v>V1' = 1.368</v>
      </c>
      <c r="CL114" s="52" t="str">
        <f>"V1 ="&amp;TEXT(BK113," 0.##0")</f>
        <v>V1 = 0.409</v>
      </c>
      <c r="CM114" s="52" t="str">
        <f>"V1 ="&amp;TEXT(BJ113," 0.##0")</f>
        <v>V1 = 0.409</v>
      </c>
      <c r="CN114" s="52" t="str">
        <f>"V1' ="&amp;TEXT(BL114," 0.##0")</f>
        <v>V1' = 1.368</v>
      </c>
      <c r="CO114" s="52" t="str">
        <f>"V1 ="&amp;TEXT(BL113," 0.##0")</f>
        <v>V1 = 1.368</v>
      </c>
      <c r="CP114" s="52" t="str">
        <f>"V1 ="&amp;TEXT(BM113," 0.##0")</f>
        <v>V1 = 0.757</v>
      </c>
      <c r="CQ114" s="52" t="str">
        <f>"V1' ="&amp;TEXT(BM114," 0.##0")</f>
        <v>V1' = 0.757</v>
      </c>
      <c r="CR114" s="52" t="str">
        <f>"V1' ="&amp;TEXT(BN114," 0.##0")</f>
        <v>V1' = 0.757</v>
      </c>
      <c r="CS114" s="52" t="str">
        <f>"V1 ="&amp;TEXT(BN113," 0.##0")</f>
        <v>V1 = 0.757</v>
      </c>
      <c r="CT114" s="52" t="str">
        <f>"V2 ="&amp;TEXT(BM115," 0.##0")</f>
        <v>V2 = 0.817</v>
      </c>
      <c r="CU114" s="52" t="str">
        <f>"V2' ="&amp;TEXT(BM116," 0.##0")</f>
        <v>V2' = 0.817</v>
      </c>
      <c r="CV114" s="52" t="str">
        <f>"V3 ="&amp;TEXT(BM117," 0.##0")</f>
        <v>V3 = 0.817</v>
      </c>
      <c r="CW114" s="52" t="str">
        <f>"V3' ="&amp;TEXT(BM118," 0.##0")</f>
        <v>V3' = 0.817</v>
      </c>
      <c r="CX114" s="52" t="str">
        <f>"V2 ="&amp;TEXT(BN115," 0.##0")</f>
        <v>V2 = 0.810</v>
      </c>
      <c r="CY114" s="52" t="str">
        <f>"V2' ="&amp;TEXT(BN116," 0.##0")</f>
        <v>V2' = 0.810</v>
      </c>
      <c r="CZ114" s="52" t="str">
        <f>"V3 ="&amp;TEXT(BN117," 0.##0")</f>
        <v>V3 = 0.810</v>
      </c>
      <c r="DA114" s="52" t="str">
        <f>"V3' ="&amp;TEXT(BN118," 0.##0")</f>
        <v>V3' = 0.810</v>
      </c>
      <c r="DB114" s="52" t="str">
        <f>"V2 ="&amp;TEXT(BJ115," 0.##0")</f>
        <v>V2 = 1.740</v>
      </c>
      <c r="DC114" s="52" t="str">
        <f>"V2' ="&amp;TEXT(BJ116," 0.##0")</f>
        <v>V2' = 1.740</v>
      </c>
      <c r="DD114" s="52" t="str">
        <f>"V2 ="&amp;TEXT(BL115," 0.##0")</f>
        <v>V2 = 0.937</v>
      </c>
      <c r="DE114" s="52" t="str">
        <f>"V2' ="&amp;TEXT(BL116," 0.##0")</f>
        <v>V2' = 0.937</v>
      </c>
      <c r="DF114" s="52" t="str">
        <f>"V3 ="&amp;TEXT(BJ117," 0.##0")</f>
        <v>V3 = 1.740</v>
      </c>
      <c r="DG114" s="52" t="str">
        <f>"V3' ="&amp;TEXT(BJ118," 0.##0")</f>
        <v>V3' = 1.740</v>
      </c>
      <c r="DH114" s="52" t="str">
        <f>"V4 ="&amp;TEXT(BM119," 0.##0")</f>
        <v>V4 = 1.631</v>
      </c>
      <c r="DI114" s="52" t="str">
        <f>"V4' ="&amp;TEXT(BM120," 0.##0")</f>
        <v>V4' = 1.631</v>
      </c>
      <c r="DJ114" s="52" t="str">
        <f>"V5 ="&amp;TEXT(BM121," 0.##0")</f>
        <v>V5 = 1.627</v>
      </c>
      <c r="DK114" s="52" t="str">
        <f>"V5' ="&amp;TEXT(BM122," 0.##0")</f>
        <v>V5' = 1.627</v>
      </c>
      <c r="DL114" s="10" t="s">
        <v>422</v>
      </c>
      <c r="DM114" s="28"/>
    </row>
    <row r="115" spans="1:119" x14ac:dyDescent="0.35">
      <c r="C115" s="4" t="s">
        <v>655</v>
      </c>
      <c r="D115" s="8" t="s">
        <v>34</v>
      </c>
      <c r="E115" s="4" t="s">
        <v>678</v>
      </c>
      <c r="F115" s="4" t="s">
        <v>36</v>
      </c>
      <c r="G115" s="4" t="s">
        <v>680</v>
      </c>
      <c r="H115" s="4" t="s">
        <v>237</v>
      </c>
      <c r="I115" s="4" t="s">
        <v>682</v>
      </c>
      <c r="J115" s="4" t="s">
        <v>590</v>
      </c>
      <c r="N115" s="4" t="s">
        <v>655</v>
      </c>
      <c r="O115" s="8" t="s">
        <v>34</v>
      </c>
      <c r="P115" s="34">
        <v>2.2909999999999999</v>
      </c>
      <c r="Q115" s="34">
        <v>1.607</v>
      </c>
      <c r="R115" s="34">
        <v>2.0499999999999998</v>
      </c>
      <c r="S115" s="34">
        <v>1.8320000000000001</v>
      </c>
      <c r="T115" s="34">
        <v>1.87</v>
      </c>
      <c r="U115" s="34">
        <v>1.8879999999999999</v>
      </c>
      <c r="W115" s="4" t="s">
        <v>655</v>
      </c>
      <c r="X115" s="8" t="s">
        <v>34</v>
      </c>
      <c r="Y115" s="12">
        <f t="shared" si="73"/>
        <v>0.26742425304852663</v>
      </c>
      <c r="Z115" s="12">
        <f t="shared" si="73"/>
        <v>1.6984731997688605</v>
      </c>
      <c r="AA115" s="12">
        <f t="shared" si="73"/>
        <v>0.51295478937538985</v>
      </c>
      <c r="AB115" s="12">
        <f t="shared" si="73"/>
        <v>0.92461450620908492</v>
      </c>
      <c r="AC115" s="12">
        <f t="shared" si="73"/>
        <v>0.8343677045175879</v>
      </c>
      <c r="AD115" s="12">
        <f t="shared" si="73"/>
        <v>0.79474837033619428</v>
      </c>
      <c r="AE115" s="12"/>
      <c r="AF115" s="68">
        <f t="shared" si="74"/>
        <v>5.0325828232556438</v>
      </c>
      <c r="AG115" s="43">
        <f t="shared" si="75"/>
        <v>5.0481123821671803</v>
      </c>
      <c r="AH115" s="43">
        <v>5</v>
      </c>
      <c r="AK115" s="4" t="s">
        <v>422</v>
      </c>
      <c r="AL115" s="10" t="s">
        <v>20</v>
      </c>
      <c r="AM115" s="7" t="s">
        <v>433</v>
      </c>
      <c r="AN115" s="7" t="s">
        <v>435</v>
      </c>
      <c r="AO115" s="7" t="s">
        <v>437</v>
      </c>
      <c r="AP115" s="7" t="s">
        <v>439</v>
      </c>
      <c r="AQ115" s="7" t="s">
        <v>441</v>
      </c>
      <c r="AR115" s="7" t="s">
        <v>443</v>
      </c>
      <c r="AV115" s="4" t="s">
        <v>422</v>
      </c>
      <c r="AW115" s="10" t="s">
        <v>20</v>
      </c>
      <c r="AX115" s="35">
        <v>2.3109999999999999</v>
      </c>
      <c r="AY115" s="35">
        <v>1.5980000000000001</v>
      </c>
      <c r="AZ115" s="35">
        <v>2.0699999999999998</v>
      </c>
      <c r="BA115" s="35">
        <v>1.827</v>
      </c>
      <c r="BB115" s="35">
        <v>1.8779999999999999</v>
      </c>
      <c r="BC115" s="35">
        <v>1.881</v>
      </c>
      <c r="BD115" s="35"/>
      <c r="BE115" s="35"/>
      <c r="BF115" s="35"/>
      <c r="BG115" s="4" t="s">
        <v>422</v>
      </c>
      <c r="BH115" s="10" t="s">
        <v>20</v>
      </c>
      <c r="BI115" s="12">
        <f t="shared" si="96"/>
        <v>0.25335262828863664</v>
      </c>
      <c r="BJ115" s="12">
        <f t="shared" si="97"/>
        <v>1.740293981872123</v>
      </c>
      <c r="BK115" s="12">
        <f t="shared" si="98"/>
        <v>0.48596356762719217</v>
      </c>
      <c r="BL115" s="12">
        <f t="shared" si="99"/>
        <v>0.93719410267221404</v>
      </c>
      <c r="BM115" s="12">
        <f t="shared" si="100"/>
        <v>0.81652095481785858</v>
      </c>
      <c r="BN115" s="12">
        <f t="shared" si="101"/>
        <v>0.8099272818732689</v>
      </c>
      <c r="BO115" s="12"/>
      <c r="BP115" s="68">
        <f t="shared" si="104"/>
        <v>5.0432525171512932</v>
      </c>
      <c r="BQ115" s="43">
        <f t="shared" si="105"/>
        <v>5.0645223713786889</v>
      </c>
      <c r="BR115" s="43">
        <v>5</v>
      </c>
      <c r="BS115" s="43"/>
      <c r="BT115" s="43"/>
      <c r="BU115" s="4" t="s">
        <v>422</v>
      </c>
      <c r="BV115" s="108" t="s">
        <v>20</v>
      </c>
      <c r="BW115" s="106" t="str">
        <f>"O2="&amp;TEXT(BI115," 0.##0")</f>
        <v>O2= 0.253</v>
      </c>
      <c r="BX115" s="106" t="str">
        <f>"O10="&amp;TEXT(BJ115," 0.##0")</f>
        <v>O10= 1.740</v>
      </c>
      <c r="BY115" s="106" t="str">
        <f>"O1="&amp;TEXT(BK115," 0.##0")</f>
        <v>O1= 0.486</v>
      </c>
      <c r="BZ115" s="106" t="str">
        <f>"O11="&amp;TEXT(BL115," 0.##0")</f>
        <v>O11= 0.937</v>
      </c>
      <c r="CA115" s="106" t="str">
        <f>"O6="&amp;TEXT(BM115," 0.##0")</f>
        <v>O6= 0.817</v>
      </c>
      <c r="CB115" s="106" t="str">
        <f>"O8="&amp;TEXT(BN115," 0.##0")</f>
        <v>O8= 0.810</v>
      </c>
      <c r="CC115" s="43"/>
      <c r="CD115" s="43"/>
      <c r="CE115" s="43"/>
      <c r="CH115" s="21"/>
      <c r="CI115" s="10" t="s">
        <v>422</v>
      </c>
      <c r="CJ115" s="52" t="str">
        <f>"V2 ="&amp;TEXT(BK115," 0.##0")</f>
        <v>V2 = 0.486</v>
      </c>
      <c r="CK115" s="52" t="str">
        <f>"V2' ="&amp;TEXT(BK116," 0.##0")</f>
        <v>V2' = 0.486</v>
      </c>
      <c r="CL115" s="52" t="str">
        <f>"V1' ="&amp;TEXT(BJ114," 0.##0")</f>
        <v>V1' = 0.409</v>
      </c>
      <c r="CM115" s="52" t="str">
        <f>"V1' ="&amp;TEXT(BK114," 0.##0")</f>
        <v>V1' = 0.409</v>
      </c>
      <c r="CN115" s="52" t="str">
        <f>"V3 ="&amp;TEXT(BK117," 0.##0")</f>
        <v>V3 = 0.486</v>
      </c>
      <c r="CO115" s="52" t="str">
        <f>"V3' ="&amp;TEXT(BK118," 0.##0")</f>
        <v>V3' = 0.486</v>
      </c>
      <c r="CP115" s="52" t="str">
        <f>"V4 ="&amp;TEXT(BK119," 0.##0")</f>
        <v>V4 = 0.567</v>
      </c>
      <c r="CQ115" s="52" t="str">
        <f>"V4' ="&amp;TEXT(BK120," 0.##0")</f>
        <v>V4' = 0.567</v>
      </c>
      <c r="CR115" s="52" t="str">
        <f>"V4 ="&amp;TEXT(BI119," 0.##0")</f>
        <v>V4 = 0.567</v>
      </c>
      <c r="CS115" s="52" t="str">
        <f>"V4' ="&amp;TEXT(BI120," 0.##0")</f>
        <v>V4' = 0.567</v>
      </c>
      <c r="CT115" s="52" t="str">
        <f>"V4 ="&amp;TEXT(BJ119," 0.##0")</f>
        <v>V4 = 1.0</v>
      </c>
      <c r="CU115" s="52" t="str">
        <f>"V4' ="&amp;TEXT(BJ120," 0.##0")</f>
        <v>V4' = 1.0</v>
      </c>
      <c r="CV115" s="52" t="str">
        <f>"V4 ="&amp;TEXT(BL119," 0.##0")</f>
        <v>V4 = 1.0</v>
      </c>
      <c r="CW115" s="52" t="str">
        <f>"V4' ="&amp;TEXT(BL120," 0.##0")</f>
        <v>V4' = 1.0</v>
      </c>
      <c r="CX115" s="52" t="str">
        <f>"V5' ="&amp;TEXT(BK122," 0.##0")</f>
        <v>V5' = 0.997</v>
      </c>
      <c r="CY115" s="52" t="str">
        <f>"V5 ="&amp;TEXT(BK121," 0.##0")</f>
        <v>V5 = 0.997</v>
      </c>
      <c r="CZ115" s="52" t="str">
        <f>"V5' ="&amp;TEXT(BI122," 0.##0")</f>
        <v>V5' = 0.997</v>
      </c>
      <c r="DA115" s="52" t="str">
        <f>"V5 ="&amp;TEXT(BI121," 0.##0")</f>
        <v>V5 = 0.997</v>
      </c>
      <c r="DB115" s="7"/>
      <c r="DC115" s="7"/>
      <c r="DD115" s="52" t="str">
        <f>"V3 ="&amp;TEXT(BL117," 0.##0")</f>
        <v>V3 = 0.937</v>
      </c>
      <c r="DE115" s="52" t="str">
        <f>"V3' ="&amp;TEXT(BL118," 0.##0")</f>
        <v>V3' = 0.937</v>
      </c>
      <c r="DF115" s="7"/>
      <c r="DG115" s="7"/>
      <c r="DH115" s="7"/>
      <c r="DI115" s="7"/>
      <c r="DJ115" s="7"/>
      <c r="DK115" s="7"/>
      <c r="DL115" s="10" t="s">
        <v>422</v>
      </c>
      <c r="DM115" s="28"/>
    </row>
    <row r="116" spans="1:119" x14ac:dyDescent="0.35">
      <c r="C116" s="4" t="s">
        <v>655</v>
      </c>
      <c r="D116" s="8" t="s">
        <v>33</v>
      </c>
      <c r="E116" s="4" t="s">
        <v>679</v>
      </c>
      <c r="F116" s="4" t="s">
        <v>42</v>
      </c>
      <c r="G116" s="4" t="s">
        <v>681</v>
      </c>
      <c r="H116" s="4" t="s">
        <v>238</v>
      </c>
      <c r="I116" s="4" t="s">
        <v>683</v>
      </c>
      <c r="J116" s="4" t="s">
        <v>591</v>
      </c>
      <c r="N116" s="4" t="s">
        <v>655</v>
      </c>
      <c r="O116" s="8" t="s">
        <v>33</v>
      </c>
      <c r="P116" s="34">
        <v>2.2909999999999999</v>
      </c>
      <c r="Q116" s="34">
        <v>1.607</v>
      </c>
      <c r="R116" s="34">
        <v>2.0499999999999998</v>
      </c>
      <c r="S116" s="34">
        <v>1.8320000000000001</v>
      </c>
      <c r="T116" s="34">
        <v>1.87</v>
      </c>
      <c r="U116" s="34">
        <v>1.8879999999999999</v>
      </c>
      <c r="W116" s="4" t="s">
        <v>655</v>
      </c>
      <c r="X116" s="8" t="s">
        <v>33</v>
      </c>
      <c r="Y116" s="12">
        <f t="shared" si="73"/>
        <v>0.26742425304852663</v>
      </c>
      <c r="Z116" s="12">
        <f t="shared" si="73"/>
        <v>1.6984731997688605</v>
      </c>
      <c r="AA116" s="12">
        <f t="shared" si="73"/>
        <v>0.51295478937538985</v>
      </c>
      <c r="AB116" s="12">
        <f t="shared" si="73"/>
        <v>0.92461450620908492</v>
      </c>
      <c r="AC116" s="12">
        <f t="shared" si="73"/>
        <v>0.8343677045175879</v>
      </c>
      <c r="AD116" s="12">
        <f t="shared" si="73"/>
        <v>0.79474837033619428</v>
      </c>
      <c r="AE116" s="12"/>
      <c r="AF116" s="68">
        <f t="shared" si="74"/>
        <v>5.0325828232556438</v>
      </c>
      <c r="AG116" s="43">
        <f t="shared" si="75"/>
        <v>5.0481123821671803</v>
      </c>
      <c r="AH116" s="43">
        <v>5</v>
      </c>
      <c r="AK116" s="4" t="s">
        <v>422</v>
      </c>
      <c r="AL116" s="10" t="s">
        <v>27</v>
      </c>
      <c r="AM116" s="7" t="s">
        <v>434</v>
      </c>
      <c r="AN116" s="7" t="s">
        <v>436</v>
      </c>
      <c r="AO116" s="7" t="s">
        <v>438</v>
      </c>
      <c r="AP116" s="7" t="s">
        <v>440</v>
      </c>
      <c r="AQ116" s="7" t="s">
        <v>442</v>
      </c>
      <c r="AR116" s="7" t="s">
        <v>444</v>
      </c>
      <c r="AV116" s="4" t="s">
        <v>422</v>
      </c>
      <c r="AW116" s="10" t="s">
        <v>27</v>
      </c>
      <c r="AX116" s="35">
        <v>2.3109999999999999</v>
      </c>
      <c r="AY116" s="35">
        <v>1.5980000000000001</v>
      </c>
      <c r="AZ116" s="35">
        <v>2.0699999999999998</v>
      </c>
      <c r="BA116" s="35">
        <v>1.827</v>
      </c>
      <c r="BB116" s="35">
        <v>1.8779999999999999</v>
      </c>
      <c r="BC116" s="35">
        <v>1.881</v>
      </c>
      <c r="BD116" s="35"/>
      <c r="BE116" s="35"/>
      <c r="BF116" s="35"/>
      <c r="BG116" s="4" t="s">
        <v>422</v>
      </c>
      <c r="BH116" s="10" t="s">
        <v>27</v>
      </c>
      <c r="BI116" s="12">
        <f t="shared" si="96"/>
        <v>0.25335262828863664</v>
      </c>
      <c r="BJ116" s="12">
        <f t="shared" si="97"/>
        <v>1.740293981872123</v>
      </c>
      <c r="BK116" s="12">
        <f t="shared" si="98"/>
        <v>0.48596356762719217</v>
      </c>
      <c r="BL116" s="12">
        <f t="shared" si="99"/>
        <v>0.93719410267221404</v>
      </c>
      <c r="BM116" s="12">
        <f t="shared" si="100"/>
        <v>0.81652095481785858</v>
      </c>
      <c r="BN116" s="12">
        <f t="shared" si="101"/>
        <v>0.8099272818732689</v>
      </c>
      <c r="BO116" s="12"/>
      <c r="BP116" s="68">
        <f t="shared" si="104"/>
        <v>5.0432525171512932</v>
      </c>
      <c r="BQ116" s="43">
        <f t="shared" si="105"/>
        <v>5.0645223713786889</v>
      </c>
      <c r="BR116" s="43">
        <v>5</v>
      </c>
      <c r="BS116" s="43"/>
      <c r="BT116" s="43"/>
      <c r="BU116" s="4" t="s">
        <v>422</v>
      </c>
      <c r="BV116" s="108" t="s">
        <v>27</v>
      </c>
      <c r="BW116" s="106" t="str">
        <f>"O2'="&amp;TEXT(BI116," 0.##0")</f>
        <v>O2'= 0.253</v>
      </c>
      <c r="BX116" s="106" t="str">
        <f>"O10'="&amp;TEXT(BJ116," 0.##0")</f>
        <v>O10'= 1.740</v>
      </c>
      <c r="BY116" s="106" t="str">
        <f>"O1'="&amp;TEXT(BK116," 0.##0")</f>
        <v>O1'= 0.486</v>
      </c>
      <c r="BZ116" s="106" t="str">
        <f>"O11'="&amp;TEXT(BL116," 0.##0")</f>
        <v>O11'= 0.937</v>
      </c>
      <c r="CA116" s="106" t="str">
        <f>"O6'="&amp;TEXT(BM116," 0.##0")</f>
        <v>O6'= 0.817</v>
      </c>
      <c r="CB116" s="106" t="str">
        <f>"O8'="&amp;TEXT(BN116," 0.##0")</f>
        <v>O8'= 0.810</v>
      </c>
      <c r="CC116" s="43"/>
      <c r="CD116" s="43"/>
      <c r="CE116" s="43"/>
      <c r="CH116" s="21"/>
      <c r="CI116" s="10" t="s">
        <v>422</v>
      </c>
      <c r="CJ116" s="7"/>
      <c r="CK116" s="7"/>
      <c r="CL116" s="52" t="str">
        <f>"V2 ="&amp;TEXT(BI115," 0.##0")</f>
        <v>V2 = 0.253</v>
      </c>
      <c r="CM116" s="52" t="str">
        <f>"V2' ="&amp;TEXT(BI116," 0.##0")</f>
        <v>V2' = 0.253</v>
      </c>
      <c r="CN116" s="7"/>
      <c r="CO116" s="7"/>
      <c r="CP116" s="52" t="str">
        <f>"V5 ="&amp;TEXT(BL121," 0.##0")</f>
        <v>V5 = 0.575</v>
      </c>
      <c r="CQ116" s="52" t="str">
        <f>"V5' ="&amp;TEXT(BL122," 0.##0")</f>
        <v>V5' = 0.575</v>
      </c>
      <c r="CR116" s="52" t="str">
        <f>"V5 ="&amp;TEXT(BJ121," 0.##0")</f>
        <v>V5 = 0.575</v>
      </c>
      <c r="CS116" s="52" t="str">
        <f>"V5' ="&amp;TEXT(BJ122," 0.##0")</f>
        <v>V5' = 0.575</v>
      </c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10" t="s">
        <v>422</v>
      </c>
      <c r="DM116" s="28"/>
    </row>
    <row r="117" spans="1:119" x14ac:dyDescent="0.35">
      <c r="C117" s="4" t="s">
        <v>726</v>
      </c>
      <c r="D117" s="8" t="s">
        <v>34</v>
      </c>
      <c r="E117" s="4" t="s">
        <v>734</v>
      </c>
      <c r="F117" s="4" t="s">
        <v>268</v>
      </c>
      <c r="G117" s="4" t="s">
        <v>126</v>
      </c>
      <c r="H117" s="4" t="s">
        <v>532</v>
      </c>
      <c r="I117" s="4" t="s">
        <v>858</v>
      </c>
      <c r="J117" s="4" t="s">
        <v>859</v>
      </c>
      <c r="N117" s="4" t="s">
        <v>726</v>
      </c>
      <c r="O117" s="8" t="s">
        <v>34</v>
      </c>
      <c r="P117" s="34">
        <v>2.3210000000000002</v>
      </c>
      <c r="Q117" s="34">
        <v>1.599</v>
      </c>
      <c r="R117" s="34">
        <v>2.052</v>
      </c>
      <c r="S117" s="34">
        <v>1.845</v>
      </c>
      <c r="T117" s="34">
        <v>1.8740000000000001</v>
      </c>
      <c r="U117" s="34">
        <v>1.8660000000000001</v>
      </c>
      <c r="W117" s="4" t="s">
        <v>726</v>
      </c>
      <c r="X117" s="8" t="s">
        <v>34</v>
      </c>
      <c r="Y117" s="12">
        <f t="shared" si="73"/>
        <v>0.24659696394160632</v>
      </c>
      <c r="Z117" s="12">
        <f t="shared" si="73"/>
        <v>1.7355968349788542</v>
      </c>
      <c r="AA117" s="12">
        <f t="shared" si="73"/>
        <v>0.51018954116100301</v>
      </c>
      <c r="AB117" s="12">
        <f t="shared" si="73"/>
        <v>0.8926921329224734</v>
      </c>
      <c r="AC117" s="12">
        <f t="shared" si="73"/>
        <v>0.82539609567884753</v>
      </c>
      <c r="AD117" s="12">
        <f t="shared" si="73"/>
        <v>0.84343682988878665</v>
      </c>
      <c r="AE117" s="12"/>
      <c r="AF117" s="68">
        <f t="shared" si="74"/>
        <v>5.0539083985715711</v>
      </c>
      <c r="AG117" s="43">
        <f t="shared" si="75"/>
        <v>5.0809111170030761</v>
      </c>
      <c r="AH117" s="43">
        <v>5</v>
      </c>
      <c r="AK117" s="4" t="s">
        <v>422</v>
      </c>
      <c r="AL117" s="8" t="s">
        <v>34</v>
      </c>
      <c r="AM117" s="4" t="s">
        <v>433</v>
      </c>
      <c r="AN117" s="4" t="s">
        <v>445</v>
      </c>
      <c r="AO117" s="4" t="s">
        <v>447</v>
      </c>
      <c r="AP117" s="4" t="s">
        <v>439</v>
      </c>
      <c r="AQ117" s="4" t="s">
        <v>449</v>
      </c>
      <c r="AR117" s="4" t="s">
        <v>451</v>
      </c>
      <c r="AV117" s="4" t="s">
        <v>422</v>
      </c>
      <c r="AW117" s="8" t="s">
        <v>34</v>
      </c>
      <c r="AX117" s="34">
        <v>2.3109999999999999</v>
      </c>
      <c r="AY117" s="34">
        <v>1.5980000000000001</v>
      </c>
      <c r="AZ117" s="34">
        <v>2.0699999999999998</v>
      </c>
      <c r="BA117" s="34">
        <v>1.827</v>
      </c>
      <c r="BB117" s="34">
        <v>1.8779999999999999</v>
      </c>
      <c r="BC117" s="34">
        <v>1.881</v>
      </c>
      <c r="BD117" s="34"/>
      <c r="BE117" s="34"/>
      <c r="BF117" s="34"/>
      <c r="BG117" s="4" t="s">
        <v>422</v>
      </c>
      <c r="BH117" s="8" t="s">
        <v>34</v>
      </c>
      <c r="BI117" s="12">
        <f t="shared" si="96"/>
        <v>0.25335262828863664</v>
      </c>
      <c r="BJ117" s="12">
        <f t="shared" si="97"/>
        <v>1.740293981872123</v>
      </c>
      <c r="BK117" s="12">
        <f t="shared" si="98"/>
        <v>0.48596356762719217</v>
      </c>
      <c r="BL117" s="12">
        <f t="shared" si="99"/>
        <v>0.93719410267221404</v>
      </c>
      <c r="BM117" s="12">
        <f t="shared" si="100"/>
        <v>0.81652095481785858</v>
      </c>
      <c r="BN117" s="12">
        <f t="shared" si="101"/>
        <v>0.8099272818732689</v>
      </c>
      <c r="BO117" s="12"/>
      <c r="BP117" s="68">
        <f t="shared" si="104"/>
        <v>5.0432525171512932</v>
      </c>
      <c r="BQ117" s="43">
        <f t="shared" si="105"/>
        <v>5.0645223713786889</v>
      </c>
      <c r="BR117" s="43">
        <v>5</v>
      </c>
      <c r="BS117" s="43"/>
      <c r="BT117" s="43"/>
      <c r="BU117" s="4" t="s">
        <v>422</v>
      </c>
      <c r="BV117" s="108" t="s">
        <v>34</v>
      </c>
      <c r="BW117" s="106" t="str">
        <f>"O2="&amp;TEXT(BI117," 0.##0")</f>
        <v>O2= 0.253</v>
      </c>
      <c r="BX117" s="106" t="str">
        <f>"O12="&amp;TEXT(BJ117," 0.##0")</f>
        <v>O12= 1.740</v>
      </c>
      <c r="BY117" s="106" t="str">
        <f>"O3="&amp;TEXT(BK117," 0.##0")</f>
        <v>O3= 0.486</v>
      </c>
      <c r="BZ117" s="106" t="str">
        <f>"O11="&amp;TEXT(BL117," 0.##0")</f>
        <v>O11= 0.937</v>
      </c>
      <c r="CA117" s="106" t="str">
        <f>"O7="&amp;TEXT(BM117," 0.##0")</f>
        <v>O7= 0.817</v>
      </c>
      <c r="CB117" s="106" t="str">
        <f>"O9="&amp;TEXT(BN117," 0.##0")</f>
        <v>O9= 0.810</v>
      </c>
      <c r="CC117" s="43"/>
      <c r="CD117" s="43"/>
      <c r="CE117" s="43"/>
      <c r="CH117" s="21"/>
      <c r="CI117" s="10" t="s">
        <v>422</v>
      </c>
      <c r="CJ117" s="7"/>
      <c r="CK117" s="7"/>
      <c r="CL117" s="52" t="str">
        <f>"V3 ="&amp;TEXT(BI117," 0.##0")</f>
        <v>V3 = 0.253</v>
      </c>
      <c r="CM117" s="52" t="str">
        <f>"V3' ="&amp;TEXT(BI118," 0.##0")</f>
        <v>V3' = 0.253</v>
      </c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10" t="s">
        <v>422</v>
      </c>
      <c r="DM117" s="28"/>
    </row>
    <row r="118" spans="1:119" x14ac:dyDescent="0.35">
      <c r="C118" s="4" t="s">
        <v>726</v>
      </c>
      <c r="D118" s="8" t="s">
        <v>33</v>
      </c>
      <c r="E118" s="4" t="s">
        <v>735</v>
      </c>
      <c r="F118" s="4" t="s">
        <v>269</v>
      </c>
      <c r="G118" s="4" t="s">
        <v>154</v>
      </c>
      <c r="H118" s="4" t="s">
        <v>533</v>
      </c>
      <c r="I118" s="4" t="s">
        <v>860</v>
      </c>
      <c r="J118" s="4" t="s">
        <v>46</v>
      </c>
      <c r="N118" s="4" t="s">
        <v>726</v>
      </c>
      <c r="O118" s="8" t="s">
        <v>33</v>
      </c>
      <c r="P118" s="34">
        <v>2.3210000000000002</v>
      </c>
      <c r="Q118" s="34">
        <v>1.599</v>
      </c>
      <c r="R118" s="34">
        <v>2.052</v>
      </c>
      <c r="S118" s="34">
        <v>1.845</v>
      </c>
      <c r="T118" s="34">
        <v>1.8740000000000001</v>
      </c>
      <c r="U118" s="34">
        <v>1.8660000000000001</v>
      </c>
      <c r="W118" s="4" t="s">
        <v>726</v>
      </c>
      <c r="X118" s="8" t="s">
        <v>33</v>
      </c>
      <c r="Y118" s="12">
        <f t="shared" si="73"/>
        <v>0.24659696394160632</v>
      </c>
      <c r="Z118" s="12">
        <f t="shared" si="73"/>
        <v>1.7355968349788542</v>
      </c>
      <c r="AA118" s="12">
        <f t="shared" si="73"/>
        <v>0.51018954116100301</v>
      </c>
      <c r="AB118" s="12">
        <f t="shared" si="73"/>
        <v>0.8926921329224734</v>
      </c>
      <c r="AC118" s="12">
        <f t="shared" si="73"/>
        <v>0.82539609567884753</v>
      </c>
      <c r="AD118" s="12">
        <f t="shared" si="73"/>
        <v>0.84343682988878665</v>
      </c>
      <c r="AE118" s="12"/>
      <c r="AF118" s="68">
        <f t="shared" si="74"/>
        <v>5.0539083985715711</v>
      </c>
      <c r="AG118" s="43">
        <f t="shared" si="75"/>
        <v>5.0809111170030761</v>
      </c>
      <c r="AH118" s="43">
        <v>5</v>
      </c>
      <c r="AK118" s="4" t="s">
        <v>422</v>
      </c>
      <c r="AL118" s="8" t="s">
        <v>33</v>
      </c>
      <c r="AM118" s="4" t="s">
        <v>434</v>
      </c>
      <c r="AN118" s="4" t="s">
        <v>446</v>
      </c>
      <c r="AO118" s="4" t="s">
        <v>448</v>
      </c>
      <c r="AP118" s="4" t="s">
        <v>440</v>
      </c>
      <c r="AQ118" s="4" t="s">
        <v>450</v>
      </c>
      <c r="AR118" s="4" t="s">
        <v>452</v>
      </c>
      <c r="AV118" s="4" t="s">
        <v>422</v>
      </c>
      <c r="AW118" s="8" t="s">
        <v>33</v>
      </c>
      <c r="AX118" s="34">
        <v>2.3109999999999999</v>
      </c>
      <c r="AY118" s="34">
        <v>1.5980000000000001</v>
      </c>
      <c r="AZ118" s="34">
        <v>2.0699999999999998</v>
      </c>
      <c r="BA118" s="34">
        <v>1.827</v>
      </c>
      <c r="BB118" s="34">
        <v>1.8779999999999999</v>
      </c>
      <c r="BC118" s="34">
        <v>1.881</v>
      </c>
      <c r="BD118" s="34"/>
      <c r="BE118" s="34"/>
      <c r="BF118" s="34"/>
      <c r="BG118" s="4" t="s">
        <v>422</v>
      </c>
      <c r="BH118" s="8" t="s">
        <v>33</v>
      </c>
      <c r="BI118" s="12">
        <f t="shared" si="96"/>
        <v>0.25335262828863664</v>
      </c>
      <c r="BJ118" s="12">
        <f t="shared" si="97"/>
        <v>1.740293981872123</v>
      </c>
      <c r="BK118" s="12">
        <f t="shared" si="98"/>
        <v>0.48596356762719217</v>
      </c>
      <c r="BL118" s="12">
        <f t="shared" si="99"/>
        <v>0.93719410267221404</v>
      </c>
      <c r="BM118" s="12">
        <f t="shared" si="100"/>
        <v>0.81652095481785858</v>
      </c>
      <c r="BN118" s="12">
        <f t="shared" si="101"/>
        <v>0.8099272818732689</v>
      </c>
      <c r="BO118" s="12"/>
      <c r="BP118" s="68">
        <f t="shared" si="104"/>
        <v>5.0432525171512932</v>
      </c>
      <c r="BQ118" s="43">
        <f t="shared" si="105"/>
        <v>5.0645223713786889</v>
      </c>
      <c r="BR118" s="43">
        <v>5</v>
      </c>
      <c r="BS118" s="43"/>
      <c r="BT118" s="43"/>
      <c r="BU118" s="4" t="s">
        <v>422</v>
      </c>
      <c r="BV118" s="108" t="s">
        <v>33</v>
      </c>
      <c r="BW118" s="106" t="str">
        <f>"O2'="&amp;TEXT(BI118," 0.##0")</f>
        <v>O2'= 0.253</v>
      </c>
      <c r="BX118" s="106" t="str">
        <f>"O12'="&amp;TEXT(BJ118," 0.##0")</f>
        <v>O12'= 1.740</v>
      </c>
      <c r="BY118" s="106" t="str">
        <f>"O3'="&amp;TEXT(BK118," 0.##0")</f>
        <v>O3'= 0.486</v>
      </c>
      <c r="BZ118" s="106" t="str">
        <f>"O11'="&amp;TEXT(BL118," 0.##0")</f>
        <v>O11'= 0.937</v>
      </c>
      <c r="CA118" s="106" t="str">
        <f>"O7'="&amp;TEXT(BM118," 0.##0")</f>
        <v>O7'= 0.817</v>
      </c>
      <c r="CB118" s="106" t="str">
        <f>"O9'="&amp;TEXT(BN118," 0.##0")</f>
        <v>O9'= 0.810</v>
      </c>
      <c r="CC118" s="43"/>
      <c r="CD118" s="43"/>
      <c r="CE118" s="43"/>
      <c r="CH118" s="21"/>
      <c r="CI118" s="10" t="s">
        <v>422</v>
      </c>
      <c r="CJ118" s="7"/>
      <c r="CK118" s="7"/>
      <c r="CL118" s="52" t="str">
        <f>"V4 ="&amp;TEXT(BN119," 0.##0")</f>
        <v>V4 = 0.323</v>
      </c>
      <c r="CM118" s="52" t="str">
        <f>"V4' ="&amp;TEXT(BN120," 0.##0")</f>
        <v>V4' = 0.323</v>
      </c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10" t="s">
        <v>422</v>
      </c>
      <c r="DM118" s="28"/>
    </row>
    <row r="119" spans="1:119" x14ac:dyDescent="0.35">
      <c r="N119" s="4"/>
      <c r="O119" s="8"/>
      <c r="P119" s="34"/>
      <c r="Q119" s="34"/>
      <c r="R119" s="34"/>
      <c r="S119" s="34"/>
      <c r="T119" s="34"/>
      <c r="U119" s="34"/>
      <c r="W119" s="4"/>
      <c r="X119" s="8"/>
      <c r="Z119" s="12"/>
      <c r="AA119" s="12"/>
      <c r="AB119" s="12"/>
      <c r="AC119" s="12"/>
      <c r="AD119" s="12"/>
      <c r="AE119" s="12"/>
      <c r="AF119" s="48"/>
      <c r="AK119" s="4" t="s">
        <v>422</v>
      </c>
      <c r="AL119" s="8" t="s">
        <v>47</v>
      </c>
      <c r="AM119" s="4" t="s">
        <v>453</v>
      </c>
      <c r="AN119" s="4" t="s">
        <v>455</v>
      </c>
      <c r="AO119" s="4" t="s">
        <v>457</v>
      </c>
      <c r="AP119" s="4" t="s">
        <v>459</v>
      </c>
      <c r="AQ119" s="4" t="s">
        <v>460</v>
      </c>
      <c r="AR119" s="4" t="s">
        <v>463</v>
      </c>
      <c r="AV119" s="4" t="s">
        <v>422</v>
      </c>
      <c r="AW119" s="8" t="s">
        <v>47</v>
      </c>
      <c r="AX119" s="34">
        <v>2.0129999999999999</v>
      </c>
      <c r="AY119" s="34">
        <v>1.8029999999999999</v>
      </c>
      <c r="AZ119" s="34">
        <v>2.0129999999999999</v>
      </c>
      <c r="BA119" s="34">
        <v>1.8029999999999999</v>
      </c>
      <c r="BB119" s="34">
        <v>1.6220000000000001</v>
      </c>
      <c r="BC119" s="34">
        <v>2.2210000000000001</v>
      </c>
      <c r="BD119" s="34"/>
      <c r="BE119" s="34"/>
      <c r="BF119" s="34"/>
      <c r="BG119" s="4" t="s">
        <v>422</v>
      </c>
      <c r="BH119" s="8" t="s">
        <v>47</v>
      </c>
      <c r="BI119" s="12">
        <f t="shared" si="96"/>
        <v>0.56690271550530003</v>
      </c>
      <c r="BJ119" s="12">
        <f t="shared" si="97"/>
        <v>1</v>
      </c>
      <c r="BK119" s="12">
        <f t="shared" si="98"/>
        <v>0.56690271550530003</v>
      </c>
      <c r="BL119" s="12">
        <f t="shared" si="99"/>
        <v>1</v>
      </c>
      <c r="BM119" s="12">
        <f t="shared" si="100"/>
        <v>1.6309932567264986</v>
      </c>
      <c r="BN119" s="12">
        <f t="shared" si="101"/>
        <v>0.32312057450698195</v>
      </c>
      <c r="BO119" s="12"/>
      <c r="BP119" s="68">
        <f t="shared" si="104"/>
        <v>5.087919262244081</v>
      </c>
      <c r="BQ119" s="43">
        <f t="shared" si="105"/>
        <v>5.1332198253313965</v>
      </c>
      <c r="BR119" s="43">
        <v>5</v>
      </c>
      <c r="BS119" s="43"/>
      <c r="BT119" s="43"/>
      <c r="BU119" s="4" t="s">
        <v>422</v>
      </c>
      <c r="BV119" s="108" t="s">
        <v>47</v>
      </c>
      <c r="BW119" s="106" t="str">
        <f>"O5="&amp;TEXT(BI119," 0.##0")</f>
        <v>O5= 0.567</v>
      </c>
      <c r="BX119" s="106" t="str">
        <f>"O6="&amp;TEXT(BJ119," 0.##0")</f>
        <v>O6= 1.0</v>
      </c>
      <c r="BY119" s="106" t="str">
        <f>"O4="&amp;TEXT(BK119," 0.##0")</f>
        <v>O4= 0.567</v>
      </c>
      <c r="BZ119" s="106" t="str">
        <f>"O7="&amp;TEXT(BL119," 0.##0")</f>
        <v>O7= 1.0</v>
      </c>
      <c r="CA119" s="106" t="str">
        <f>"O13="&amp;TEXT(BM119," 0.##0")</f>
        <v>O13= 1.631</v>
      </c>
      <c r="CB119" s="106" t="str">
        <f>"O2="&amp;TEXT(BN119," 0.##0")</f>
        <v>O2= 0.323</v>
      </c>
      <c r="CC119" s="43"/>
      <c r="CD119" s="43"/>
      <c r="CE119" s="43"/>
      <c r="CI119" s="47" t="s">
        <v>422</v>
      </c>
      <c r="CJ119" s="16"/>
      <c r="CK119" s="16"/>
      <c r="CL119" s="53" t="str">
        <f>"V5' ="&amp;TEXT(BN122," 0.##0")</f>
        <v>V5' = 0.324</v>
      </c>
      <c r="CM119" s="53" t="str">
        <f>"V5 ="&amp;TEXT(BN121," 0.##0")</f>
        <v>V5 = 0.324</v>
      </c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47" t="s">
        <v>422</v>
      </c>
      <c r="DM119" s="28"/>
    </row>
    <row r="120" spans="1:119" x14ac:dyDescent="0.35">
      <c r="P120" s="12"/>
      <c r="Q120" s="12"/>
      <c r="R120" s="12"/>
      <c r="S120" s="12"/>
      <c r="T120" s="12"/>
      <c r="U120" s="12"/>
      <c r="Z120" s="12"/>
      <c r="AA120" s="12"/>
      <c r="AB120" s="12"/>
      <c r="AC120" s="12"/>
      <c r="AD120" s="12"/>
      <c r="AE120" s="12"/>
      <c r="AF120" s="48"/>
      <c r="AK120" s="4" t="s">
        <v>422</v>
      </c>
      <c r="AL120" s="8" t="s">
        <v>48</v>
      </c>
      <c r="AM120" s="4" t="s">
        <v>454</v>
      </c>
      <c r="AN120" s="4" t="s">
        <v>456</v>
      </c>
      <c r="AO120" s="4" t="s">
        <v>458</v>
      </c>
      <c r="AP120" s="4" t="s">
        <v>58</v>
      </c>
      <c r="AQ120" s="4" t="s">
        <v>461</v>
      </c>
      <c r="AR120" s="4" t="s">
        <v>464</v>
      </c>
      <c r="AV120" s="4" t="s">
        <v>422</v>
      </c>
      <c r="AW120" s="8" t="s">
        <v>48</v>
      </c>
      <c r="AX120" s="34">
        <v>2.0129999999999999</v>
      </c>
      <c r="AY120" s="34">
        <v>1.8029999999999999</v>
      </c>
      <c r="AZ120" s="34">
        <v>2.0129999999999999</v>
      </c>
      <c r="BA120" s="34">
        <v>1.8029999999999999</v>
      </c>
      <c r="BB120" s="34">
        <v>1.6220000000000001</v>
      </c>
      <c r="BC120" s="34">
        <v>2.2210000000000001</v>
      </c>
      <c r="BD120" s="34"/>
      <c r="BE120" s="34"/>
      <c r="BF120" s="34"/>
      <c r="BG120" s="4" t="s">
        <v>422</v>
      </c>
      <c r="BH120" s="8" t="s">
        <v>48</v>
      </c>
      <c r="BI120" s="12">
        <f t="shared" si="96"/>
        <v>0.56690271550530003</v>
      </c>
      <c r="BJ120" s="12">
        <f t="shared" si="97"/>
        <v>1</v>
      </c>
      <c r="BK120" s="12">
        <f t="shared" si="98"/>
        <v>0.56690271550530003</v>
      </c>
      <c r="BL120" s="12">
        <f t="shared" si="99"/>
        <v>1</v>
      </c>
      <c r="BM120" s="12">
        <f t="shared" si="100"/>
        <v>1.6309932567264986</v>
      </c>
      <c r="BN120" s="12">
        <f t="shared" si="101"/>
        <v>0.32312057450698195</v>
      </c>
      <c r="BO120" s="12"/>
      <c r="BP120" s="68">
        <f t="shared" si="104"/>
        <v>5.087919262244081</v>
      </c>
      <c r="BQ120" s="43">
        <f t="shared" si="105"/>
        <v>5.1332198253313965</v>
      </c>
      <c r="BR120" s="43">
        <v>5</v>
      </c>
      <c r="BS120" s="43"/>
      <c r="BT120" s="43"/>
      <c r="BU120" s="4" t="s">
        <v>422</v>
      </c>
      <c r="BV120" s="108" t="s">
        <v>48</v>
      </c>
      <c r="BW120" s="106" t="str">
        <f>"O5'="&amp;TEXT(BI120," 0.##0")</f>
        <v>O5'= 0.567</v>
      </c>
      <c r="BX120" s="106" t="str">
        <f>"O6'="&amp;TEXT(BJ120," 0.##0")</f>
        <v>O6'= 1.0</v>
      </c>
      <c r="BY120" s="106" t="str">
        <f>"O4'="&amp;TEXT(BK120," 0.##0")</f>
        <v>O4'= 0.567</v>
      </c>
      <c r="BZ120" s="106" t="str">
        <f>"O7'="&amp;TEXT(BL120," 0.##0")</f>
        <v>O7'= 1.0</v>
      </c>
      <c r="CA120" s="106" t="str">
        <f>"O13'="&amp;TEXT(BM120," 0.##0")</f>
        <v>O13'= 1.631</v>
      </c>
      <c r="CB120" s="106" t="str">
        <f>"O2'="&amp;TEXT(BN120," 0.##0")</f>
        <v>O2'= 0.323</v>
      </c>
      <c r="CC120" s="43"/>
      <c r="CD120" s="43"/>
      <c r="CE120" s="43"/>
      <c r="CG120" s="2" t="s">
        <v>935</v>
      </c>
      <c r="CI120" s="20"/>
      <c r="CJ120" s="19">
        <f>2-(SUM(BI113+BK115))</f>
        <v>0.14581248022306603</v>
      </c>
      <c r="CK120" s="19">
        <f>2-SUM(BI114,BK116)</f>
        <v>0.14581248022306603</v>
      </c>
      <c r="CL120" s="19">
        <f>2-(SUM(BK113,BJ114,BI115,BI117,BN119,BN122))</f>
        <v>2.8632546456023533E-2</v>
      </c>
      <c r="CM120" s="19">
        <f>2-(SUM(BJ113,BK114,BI116,BI118,BN120,BN121))</f>
        <v>2.8632546456023533E-2</v>
      </c>
      <c r="CN120" s="19">
        <f>2-(SUM(BL114,BK117))</f>
        <v>0.14581248022306603</v>
      </c>
      <c r="CO120" s="19">
        <f>2-SUM(BK118,BL113)</f>
        <v>0.14581248022306603</v>
      </c>
      <c r="CP120" s="19">
        <f>2-SUM(BM113,BK119,BL121)</f>
        <v>0.1014713940698373</v>
      </c>
      <c r="CQ120" s="19">
        <f>2-SUM(BL122,BK120,BM114)</f>
        <v>0.1014713940698373</v>
      </c>
      <c r="CR120" s="19">
        <f>2-(SUM(BN114,BI119,BJ121))</f>
        <v>0.1014713940698373</v>
      </c>
      <c r="CS120" s="19">
        <f>2-SUM(BN113,BI120,BJ122)</f>
        <v>0.1014713940698373</v>
      </c>
      <c r="CT120" s="19">
        <f>2-SUM(BM115,BJ119)</f>
        <v>0.18347904518214131</v>
      </c>
      <c r="CU120" s="19">
        <f>2-SUM(BM116,BJ120)</f>
        <v>0.18347904518214131</v>
      </c>
      <c r="CV120" s="19">
        <f>2-SUM(BM117,BL119)</f>
        <v>0.18347904518214131</v>
      </c>
      <c r="CW120" s="19">
        <f>2-SUM(BL120,BM118)</f>
        <v>0.18347904518214131</v>
      </c>
      <c r="CX120" s="19">
        <f>2-SUM(BK122,BN115)</f>
        <v>0.19277177181662375</v>
      </c>
      <c r="CY120" s="19">
        <f>2-SUM(BN116,BK121)</f>
        <v>0.19277177181662375</v>
      </c>
      <c r="CZ120" s="19">
        <f>2-SUM(BN117,BI122)</f>
        <v>0.19277177181662375</v>
      </c>
      <c r="DA120" s="19">
        <f>2-SUM(BI121,BN118)</f>
        <v>0.19277177181662375</v>
      </c>
      <c r="DB120" s="19">
        <f>2-BJ115</f>
        <v>0.25970601812787697</v>
      </c>
      <c r="DC120" s="19">
        <f>2-BJ116</f>
        <v>0.25970601812787697</v>
      </c>
      <c r="DD120" s="19">
        <f>2-SUM(BL115,BL117)</f>
        <v>0.12561179465557193</v>
      </c>
      <c r="DE120" s="19">
        <f>2-SUM(BL116,BL118)</f>
        <v>0.12561179465557193</v>
      </c>
      <c r="DF120" s="19">
        <f>2-BJ117</f>
        <v>0.25970601812787697</v>
      </c>
      <c r="DG120" s="19">
        <f>2-BJ118</f>
        <v>0.25970601812787697</v>
      </c>
      <c r="DH120" s="19">
        <f>2-BM119</f>
        <v>0.36900674327350136</v>
      </c>
      <c r="DI120" s="19">
        <f>2-BM120</f>
        <v>0.36900674327350136</v>
      </c>
      <c r="DJ120" s="19">
        <f>2-BM121</f>
        <v>0.37340888164125796</v>
      </c>
      <c r="DK120" s="19">
        <f>2-BM122</f>
        <v>0.37340888164125796</v>
      </c>
      <c r="DL120" s="20"/>
      <c r="DM120" s="45">
        <f>SUM(CJ120:DK120)</f>
        <v>5.3262827697308905</v>
      </c>
    </row>
    <row r="121" spans="1:119" x14ac:dyDescent="0.35">
      <c r="P121" s="12"/>
      <c r="Q121" s="12"/>
      <c r="R121" s="12"/>
      <c r="S121" s="12"/>
      <c r="T121" s="12"/>
      <c r="U121" s="12"/>
      <c r="AF121" s="48"/>
      <c r="AK121" s="4" t="s">
        <v>422</v>
      </c>
      <c r="AL121" s="8" t="s">
        <v>61</v>
      </c>
      <c r="AM121" s="4" t="s">
        <v>465</v>
      </c>
      <c r="AN121" s="4" t="s">
        <v>466</v>
      </c>
      <c r="AO121" s="4" t="s">
        <v>468</v>
      </c>
      <c r="AP121" s="4" t="s">
        <v>470</v>
      </c>
      <c r="AQ121" s="4" t="s">
        <v>214</v>
      </c>
      <c r="AR121" s="4" t="s">
        <v>472</v>
      </c>
      <c r="AV121" s="4" t="s">
        <v>422</v>
      </c>
      <c r="AW121" s="8" t="s">
        <v>61</v>
      </c>
      <c r="AX121" s="34">
        <v>1.804</v>
      </c>
      <c r="AY121" s="34">
        <v>2.008</v>
      </c>
      <c r="AZ121" s="34">
        <v>1.804</v>
      </c>
      <c r="BA121" s="34">
        <v>2.008</v>
      </c>
      <c r="BB121" s="34">
        <v>1.623</v>
      </c>
      <c r="BC121" s="34">
        <v>2.2200000000000002</v>
      </c>
      <c r="BD121" s="34"/>
      <c r="BE121" s="34"/>
      <c r="BF121" s="34"/>
      <c r="BG121" s="4" t="s">
        <v>422</v>
      </c>
      <c r="BH121" s="8" t="s">
        <v>61</v>
      </c>
      <c r="BI121" s="12">
        <f t="shared" si="96"/>
        <v>0.99730094631010735</v>
      </c>
      <c r="BJ121" s="12">
        <f t="shared" si="97"/>
        <v>0.57461555944947207</v>
      </c>
      <c r="BK121" s="12">
        <f t="shared" si="98"/>
        <v>0.99730094631010735</v>
      </c>
      <c r="BL121" s="12">
        <f t="shared" si="99"/>
        <v>0.57461555944947207</v>
      </c>
      <c r="BM121" s="12">
        <f t="shared" si="100"/>
        <v>1.626591118358742</v>
      </c>
      <c r="BN121" s="12">
        <f t="shared" si="101"/>
        <v>0.32399505455448402</v>
      </c>
      <c r="BO121" s="12"/>
      <c r="BP121" s="68">
        <f t="shared" si="104"/>
        <v>5.0944191844323843</v>
      </c>
      <c r="BQ121" s="43">
        <f t="shared" si="105"/>
        <v>5.1432167056570073</v>
      </c>
      <c r="BR121" s="43">
        <v>5</v>
      </c>
      <c r="BS121" s="43"/>
      <c r="BT121" s="43"/>
      <c r="BU121" s="4" t="s">
        <v>422</v>
      </c>
      <c r="BV121" s="108" t="s">
        <v>61</v>
      </c>
      <c r="BW121" s="106" t="str">
        <f>"O9'="&amp;TEXT(BI121," 0.##0")</f>
        <v>O9'= 0.997</v>
      </c>
      <c r="BX121" s="106" t="str">
        <f>"O5="&amp;TEXT(BJ121," 0.##0")</f>
        <v>O5= 0.575</v>
      </c>
      <c r="BY121" s="106" t="str">
        <f>"O8'="&amp;TEXT(BK121," 0.##0")</f>
        <v>O8'= 0.997</v>
      </c>
      <c r="BZ121" s="106" t="str">
        <f>"O4="&amp;TEXT(BL121," 0.##0")</f>
        <v>O4= 0.575</v>
      </c>
      <c r="CA121" s="106" t="str">
        <f>"O14="&amp;TEXT(BM121," 0.##0")</f>
        <v>O14= 1.627</v>
      </c>
      <c r="CB121" s="106" t="str">
        <f>"O2'="&amp;TEXT(BN121," 0.##0")</f>
        <v>O2'= 0.324</v>
      </c>
      <c r="CC121" s="43"/>
      <c r="CD121" s="43"/>
      <c r="CE121" s="43"/>
    </row>
    <row r="122" spans="1:119" ht="15.5" x14ac:dyDescent="0.35">
      <c r="B122" s="39" t="s">
        <v>822</v>
      </c>
      <c r="C122" s="4" t="s">
        <v>97</v>
      </c>
      <c r="D122" s="8" t="s">
        <v>47</v>
      </c>
      <c r="E122" s="4" t="s">
        <v>146</v>
      </c>
      <c r="F122" s="4" t="s">
        <v>50</v>
      </c>
      <c r="G122" s="4" t="s">
        <v>51</v>
      </c>
      <c r="H122" s="4" t="s">
        <v>52</v>
      </c>
      <c r="I122" s="4" t="s">
        <v>53</v>
      </c>
      <c r="J122" s="4" t="s">
        <v>54</v>
      </c>
      <c r="N122" s="4" t="s">
        <v>97</v>
      </c>
      <c r="O122" s="8" t="s">
        <v>47</v>
      </c>
      <c r="P122" s="34">
        <v>2</v>
      </c>
      <c r="Q122" s="34">
        <v>1.835</v>
      </c>
      <c r="R122" s="34">
        <v>2.0070000000000001</v>
      </c>
      <c r="S122" s="34">
        <v>1.831</v>
      </c>
      <c r="T122" s="34">
        <v>1.6040000000000001</v>
      </c>
      <c r="U122" s="34">
        <v>2.2570000000000001</v>
      </c>
      <c r="W122" s="4" t="s">
        <v>97</v>
      </c>
      <c r="X122" s="8" t="s">
        <v>47</v>
      </c>
      <c r="Y122" s="12">
        <f t="shared" ref="Y122:AD157" si="106">EXP((1.803-P122)/0.37)</f>
        <v>0.58717496775682232</v>
      </c>
      <c r="Z122" s="12">
        <f t="shared" si="106"/>
        <v>0.91714794259207955</v>
      </c>
      <c r="AA122" s="12">
        <f t="shared" si="106"/>
        <v>0.57617067503593544</v>
      </c>
      <c r="AB122" s="12">
        <f t="shared" si="106"/>
        <v>0.92711684434878605</v>
      </c>
      <c r="AC122" s="12">
        <f t="shared" si="106"/>
        <v>1.7123005853071316</v>
      </c>
      <c r="AD122" s="12">
        <f t="shared" si="106"/>
        <v>0.29316284861949926</v>
      </c>
      <c r="AE122" s="12"/>
      <c r="AF122" s="68">
        <f t="shared" ref="AF122:AF157" si="107">SUM(Y122:AD122)</f>
        <v>5.0130738636602548</v>
      </c>
      <c r="AG122" s="43">
        <f t="shared" ref="AG122:AG157" si="108">(AF122*1.538)-2.692</f>
        <v>5.0181076023094722</v>
      </c>
      <c r="AH122" s="43">
        <v>5</v>
      </c>
      <c r="AK122" s="4" t="s">
        <v>422</v>
      </c>
      <c r="AL122" s="8" t="s">
        <v>62</v>
      </c>
      <c r="AM122" s="4" t="s">
        <v>208</v>
      </c>
      <c r="AN122" s="4" t="s">
        <v>467</v>
      </c>
      <c r="AO122" s="4" t="s">
        <v>469</v>
      </c>
      <c r="AP122" s="4" t="s">
        <v>471</v>
      </c>
      <c r="AQ122" s="4" t="s">
        <v>215</v>
      </c>
      <c r="AR122" s="4" t="s">
        <v>462</v>
      </c>
      <c r="AV122" s="4" t="s">
        <v>422</v>
      </c>
      <c r="AW122" s="8" t="s">
        <v>62</v>
      </c>
      <c r="AX122" s="34">
        <v>1.804</v>
      </c>
      <c r="AY122" s="34">
        <v>2.008</v>
      </c>
      <c r="AZ122" s="34">
        <v>1.804</v>
      </c>
      <c r="BA122" s="34">
        <v>2.008</v>
      </c>
      <c r="BB122" s="34">
        <v>1.623</v>
      </c>
      <c r="BC122" s="34">
        <v>2.2200000000000002</v>
      </c>
      <c r="BD122" s="34"/>
      <c r="BE122" s="34"/>
      <c r="BF122" s="34"/>
      <c r="BG122" s="4" t="s">
        <v>422</v>
      </c>
      <c r="BH122" s="8" t="s">
        <v>62</v>
      </c>
      <c r="BI122" s="12">
        <f t="shared" si="96"/>
        <v>0.99730094631010735</v>
      </c>
      <c r="BJ122" s="12">
        <f t="shared" si="97"/>
        <v>0.57461555944947207</v>
      </c>
      <c r="BK122" s="12">
        <f t="shared" si="98"/>
        <v>0.99730094631010735</v>
      </c>
      <c r="BL122" s="12">
        <f t="shared" si="99"/>
        <v>0.57461555944947207</v>
      </c>
      <c r="BM122" s="12">
        <f t="shared" si="100"/>
        <v>1.626591118358742</v>
      </c>
      <c r="BN122" s="12">
        <f t="shared" si="101"/>
        <v>0.32399505455448402</v>
      </c>
      <c r="BO122" s="12"/>
      <c r="BP122" s="68">
        <f t="shared" si="104"/>
        <v>5.0944191844323843</v>
      </c>
      <c r="BQ122" s="43">
        <f t="shared" si="105"/>
        <v>5.1432167056570073</v>
      </c>
      <c r="BR122" s="43">
        <v>5</v>
      </c>
      <c r="BS122" s="43"/>
      <c r="BT122" s="43"/>
      <c r="BU122" s="4" t="s">
        <v>422</v>
      </c>
      <c r="BV122" s="108" t="s">
        <v>62</v>
      </c>
      <c r="BW122" s="106" t="str">
        <f>"O9="&amp;TEXT(BI122," 0.##0")</f>
        <v>O9= 0.997</v>
      </c>
      <c r="BX122" s="106" t="str">
        <f>"O5'="&amp;TEXT(BJ122," 0.##0")</f>
        <v>O5'= 0.575</v>
      </c>
      <c r="BY122" s="106" t="str">
        <f>"O8="&amp;TEXT(BK122," 0.##0")</f>
        <v>O8= 0.997</v>
      </c>
      <c r="BZ122" s="106" t="str">
        <f>"O4'="&amp;TEXT(BL122," 0.##0")</f>
        <v>O4'= 0.575</v>
      </c>
      <c r="CA122" s="106" t="str">
        <f>"O14'="&amp;TEXT(BM122," 0.##0")</f>
        <v>O14'= 1.627</v>
      </c>
      <c r="CB122" s="106" t="str">
        <f>"O2="&amp;TEXT(BN122," 0.##0")</f>
        <v>O2= 0.324</v>
      </c>
      <c r="CC122" s="43"/>
      <c r="CD122" s="43"/>
      <c r="CE122" s="43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</row>
    <row r="123" spans="1:119" x14ac:dyDescent="0.35">
      <c r="C123" s="4" t="s">
        <v>97</v>
      </c>
      <c r="D123" s="8" t="s">
        <v>48</v>
      </c>
      <c r="E123" s="4" t="s">
        <v>49</v>
      </c>
      <c r="F123" s="4" t="s">
        <v>56</v>
      </c>
      <c r="G123" s="4" t="s">
        <v>57</v>
      </c>
      <c r="H123" s="4" t="s">
        <v>58</v>
      </c>
      <c r="I123" s="4" t="s">
        <v>59</v>
      </c>
      <c r="J123" s="4" t="s">
        <v>60</v>
      </c>
      <c r="N123" s="4" t="s">
        <v>97</v>
      </c>
      <c r="O123" s="8" t="s">
        <v>48</v>
      </c>
      <c r="P123" s="34">
        <v>1.9950000000000001</v>
      </c>
      <c r="Q123" s="34">
        <v>1.8440000000000001</v>
      </c>
      <c r="R123" s="34">
        <v>2.02</v>
      </c>
      <c r="S123" s="34">
        <v>1.8029999999999999</v>
      </c>
      <c r="T123" s="34">
        <v>1.607</v>
      </c>
      <c r="U123" s="34">
        <v>2.2490000000000001</v>
      </c>
      <c r="W123" s="4" t="s">
        <v>97</v>
      </c>
      <c r="X123" s="8" t="s">
        <v>48</v>
      </c>
      <c r="Y123" s="12">
        <f t="shared" si="106"/>
        <v>0.59516362043102233</v>
      </c>
      <c r="Z123" s="12">
        <f t="shared" si="106"/>
        <v>0.8951080776823942</v>
      </c>
      <c r="AA123" s="12">
        <f t="shared" si="106"/>
        <v>0.55627834667445841</v>
      </c>
      <c r="AB123" s="12">
        <f t="shared" si="106"/>
        <v>1</v>
      </c>
      <c r="AC123" s="12">
        <f t="shared" si="106"/>
        <v>1.6984731997688605</v>
      </c>
      <c r="AD123" s="12">
        <f t="shared" si="106"/>
        <v>0.29957052738107992</v>
      </c>
      <c r="AE123" s="12"/>
      <c r="AF123" s="68">
        <f t="shared" si="107"/>
        <v>5.0445937719378158</v>
      </c>
      <c r="AG123" s="43">
        <f t="shared" si="108"/>
        <v>5.066585221240361</v>
      </c>
      <c r="AH123" s="43">
        <v>5</v>
      </c>
      <c r="BN123" t="s">
        <v>839</v>
      </c>
      <c r="BP123" s="70">
        <f>AVERAGE(BP113:BP122)</f>
        <v>5.06737172302691</v>
      </c>
      <c r="BQ123" s="69"/>
      <c r="BR123" s="70">
        <f>AVERAGE(BR113:BR122)</f>
        <v>5</v>
      </c>
      <c r="BS123" s="70"/>
      <c r="BT123" s="70"/>
      <c r="BU123" s="109"/>
      <c r="BV123" s="109"/>
      <c r="BW123" s="70"/>
      <c r="BX123" s="70"/>
      <c r="BY123" s="70"/>
      <c r="BZ123" s="70"/>
      <c r="CA123" s="70"/>
      <c r="CB123" s="70"/>
      <c r="CC123" s="70"/>
      <c r="CD123" s="70"/>
      <c r="CH123" s="21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20"/>
      <c r="DG123" s="20"/>
      <c r="DH123" s="20"/>
      <c r="DI123" s="20"/>
      <c r="DJ123" s="20"/>
      <c r="DK123" s="20"/>
      <c r="DL123" s="9"/>
      <c r="DM123" s="21"/>
      <c r="DN123" s="21"/>
      <c r="DO123" s="21"/>
    </row>
    <row r="124" spans="1:119" x14ac:dyDescent="0.35">
      <c r="B124" s="25"/>
      <c r="C124" s="14" t="s">
        <v>744</v>
      </c>
      <c r="D124" s="32" t="s">
        <v>47</v>
      </c>
      <c r="E124" s="14" t="s">
        <v>764</v>
      </c>
      <c r="F124" s="14" t="s">
        <v>925</v>
      </c>
      <c r="G124" s="14" t="s">
        <v>765</v>
      </c>
      <c r="H124" s="14" t="s">
        <v>927</v>
      </c>
      <c r="I124" s="14" t="s">
        <v>929</v>
      </c>
      <c r="J124" s="14" t="s">
        <v>768</v>
      </c>
      <c r="K124" s="25"/>
      <c r="L124" s="25"/>
      <c r="M124" s="25"/>
      <c r="N124" s="14" t="s">
        <v>744</v>
      </c>
      <c r="O124" s="32" t="s">
        <v>47</v>
      </c>
      <c r="P124" s="38">
        <v>2.0270000000000001</v>
      </c>
      <c r="Q124" s="38">
        <v>1.8120000000000001</v>
      </c>
      <c r="R124" s="38">
        <v>1.9990000000000001</v>
      </c>
      <c r="S124" s="38">
        <v>1.8440000000000001</v>
      </c>
      <c r="T124" s="38">
        <v>1.619</v>
      </c>
      <c r="U124" s="38">
        <v>2.222</v>
      </c>
      <c r="V124" s="25"/>
      <c r="W124" s="14" t="s">
        <v>744</v>
      </c>
      <c r="X124" s="32" t="s">
        <v>47</v>
      </c>
      <c r="Y124" s="37">
        <f t="shared" si="106"/>
        <v>0.54585308998396542</v>
      </c>
      <c r="Z124" s="37">
        <f t="shared" si="106"/>
        <v>0.97596912789511869</v>
      </c>
      <c r="AA124" s="37">
        <f t="shared" si="106"/>
        <v>0.5887640736021541</v>
      </c>
      <c r="AB124" s="37">
        <f t="shared" si="106"/>
        <v>0.8951080776823942</v>
      </c>
      <c r="AC124" s="37">
        <f t="shared" si="106"/>
        <v>1.6442712834708408</v>
      </c>
      <c r="AD124" s="37">
        <f t="shared" si="106"/>
        <v>0.32224845472807889</v>
      </c>
      <c r="AE124" s="37"/>
      <c r="AF124" s="92">
        <f t="shared" si="107"/>
        <v>4.9722141073625528</v>
      </c>
      <c r="AG124" s="88">
        <f t="shared" si="108"/>
        <v>4.9552652971236064</v>
      </c>
      <c r="AH124" s="88">
        <v>4.96</v>
      </c>
      <c r="CH124" s="21"/>
      <c r="CI124" s="3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31"/>
      <c r="DM124" s="21"/>
      <c r="DN124" s="21"/>
      <c r="DO124" s="21"/>
    </row>
    <row r="125" spans="1:119" x14ac:dyDescent="0.35">
      <c r="B125" s="25"/>
      <c r="C125" s="14" t="s">
        <v>744</v>
      </c>
      <c r="D125" s="32" t="s">
        <v>48</v>
      </c>
      <c r="E125" s="14" t="s">
        <v>513</v>
      </c>
      <c r="F125" s="14" t="s">
        <v>926</v>
      </c>
      <c r="G125" s="14" t="s">
        <v>767</v>
      </c>
      <c r="H125" s="14" t="s">
        <v>928</v>
      </c>
      <c r="I125" s="14" t="s">
        <v>930</v>
      </c>
      <c r="J125" s="14" t="s">
        <v>766</v>
      </c>
      <c r="K125" s="25"/>
      <c r="L125" s="25"/>
      <c r="M125" s="25"/>
      <c r="N125" s="14" t="s">
        <v>744</v>
      </c>
      <c r="O125" s="32" t="s">
        <v>48</v>
      </c>
      <c r="P125" s="38">
        <v>2.0270000000000001</v>
      </c>
      <c r="Q125" s="38">
        <v>1.8120000000000001</v>
      </c>
      <c r="R125" s="38">
        <v>1.9990000000000001</v>
      </c>
      <c r="S125" s="38">
        <v>1.8440000000000001</v>
      </c>
      <c r="T125" s="38">
        <v>1.619</v>
      </c>
      <c r="U125" s="38">
        <v>2.222</v>
      </c>
      <c r="V125" s="25"/>
      <c r="W125" s="14" t="s">
        <v>744</v>
      </c>
      <c r="X125" s="32" t="s">
        <v>48</v>
      </c>
      <c r="Y125" s="37">
        <f t="shared" si="106"/>
        <v>0.54585308998396542</v>
      </c>
      <c r="Z125" s="37">
        <f t="shared" si="106"/>
        <v>0.97596912789511869</v>
      </c>
      <c r="AA125" s="37">
        <f t="shared" si="106"/>
        <v>0.5887640736021541</v>
      </c>
      <c r="AB125" s="37">
        <f t="shared" si="106"/>
        <v>0.8951080776823942</v>
      </c>
      <c r="AC125" s="37">
        <f t="shared" si="106"/>
        <v>1.6442712834708408</v>
      </c>
      <c r="AD125" s="37">
        <f t="shared" si="106"/>
        <v>0.32224845472807889</v>
      </c>
      <c r="AE125" s="37"/>
      <c r="AF125" s="92">
        <f t="shared" si="107"/>
        <v>4.9722141073625528</v>
      </c>
      <c r="AG125" s="88">
        <f t="shared" si="108"/>
        <v>4.9552652971236064</v>
      </c>
      <c r="AH125" s="88">
        <v>4.96</v>
      </c>
      <c r="AK125" s="4" t="s">
        <v>218</v>
      </c>
      <c r="AL125" s="8" t="s">
        <v>0</v>
      </c>
      <c r="AM125" s="4" t="s">
        <v>219</v>
      </c>
      <c r="AN125" s="4" t="s">
        <v>221</v>
      </c>
      <c r="AO125" s="4" t="s">
        <v>223</v>
      </c>
      <c r="AP125" s="4" t="s">
        <v>225</v>
      </c>
      <c r="AQ125" s="4" t="s">
        <v>847</v>
      </c>
      <c r="AR125" s="4" t="s">
        <v>229</v>
      </c>
      <c r="AV125" s="4" t="s">
        <v>218</v>
      </c>
      <c r="AW125" s="8" t="s">
        <v>0</v>
      </c>
      <c r="AX125" s="34">
        <v>1.698</v>
      </c>
      <c r="AY125" s="34">
        <v>2.117</v>
      </c>
      <c r="AZ125" s="34">
        <v>2.1230000000000002</v>
      </c>
      <c r="BA125" s="34">
        <v>1.6859999999999999</v>
      </c>
      <c r="BB125" s="34">
        <v>1.921</v>
      </c>
      <c r="BC125" s="34">
        <v>1.9279999999999999</v>
      </c>
      <c r="BD125" s="34"/>
      <c r="BE125" s="34"/>
      <c r="BF125" s="34"/>
      <c r="BG125" s="4" t="s">
        <v>218</v>
      </c>
      <c r="BH125" s="8" t="s">
        <v>0</v>
      </c>
      <c r="BI125" s="12">
        <f t="shared" ref="BI125:BI134" si="109">EXP((1.803-AX125)/0.37)</f>
        <v>1.3281457330605282</v>
      </c>
      <c r="BJ125" s="12">
        <f t="shared" ref="BJ125:BJ134" si="110">EXP((1.803-AY125)/0.37)</f>
        <v>0.42799291013244678</v>
      </c>
      <c r="BK125" s="12">
        <f t="shared" ref="BK125:BK134" si="111">EXP((1.803-AZ125)/0.37)</f>
        <v>0.42110845533047464</v>
      </c>
      <c r="BL125" s="12">
        <f t="shared" ref="BL125:BL134" si="112">EXP((1.803-BA125)/0.37)</f>
        <v>1.3719268563937543</v>
      </c>
      <c r="BM125" s="12">
        <f t="shared" ref="BM125:BM134" si="113">EXP((1.803-BB125)/0.37)</f>
        <v>0.72693448755104317</v>
      </c>
      <c r="BN125" s="12">
        <f t="shared" ref="BN125:BN134" si="114">EXP((1.803-BC125)/0.37)</f>
        <v>0.71331095056601235</v>
      </c>
      <c r="BO125" s="12"/>
      <c r="BP125" s="68">
        <f t="shared" ref="BP125" si="115">SUM(BI125:BN125)</f>
        <v>4.9894193930342592</v>
      </c>
      <c r="BQ125" s="43">
        <f t="shared" ref="BQ125" si="116">(BP125*1.538)-2.692</f>
        <v>4.9817270264866904</v>
      </c>
      <c r="BR125" s="43">
        <v>4.9817270264866904</v>
      </c>
      <c r="BS125" s="43"/>
      <c r="BT125" s="43"/>
      <c r="BU125" s="4" t="s">
        <v>218</v>
      </c>
      <c r="BV125" s="108" t="s">
        <v>0</v>
      </c>
      <c r="BW125" s="106" t="str">
        <f>"O1="&amp;TEXT(BI125," 0.##0")</f>
        <v>O1= 1.328</v>
      </c>
      <c r="BX125" s="106" t="str">
        <f>"O2'="&amp;TEXT(BJ125," 0.##0")</f>
        <v>O2'= 0.428</v>
      </c>
      <c r="BY125" s="106" t="str">
        <f>"O2="&amp;TEXT(BK125," 0.##0")</f>
        <v>O2= 0.421</v>
      </c>
      <c r="BZ125" s="106" t="str">
        <f>"O3'="&amp;TEXT(BL125," 0.##0")</f>
        <v>O3'= 1.372</v>
      </c>
      <c r="CA125" s="106" t="str">
        <f>"O4="&amp;TEXT(BM125," 0.##0")</f>
        <v>O4= 0.727</v>
      </c>
      <c r="CB125" s="106" t="str">
        <f>"O5'="&amp;TEXT(BN125," 0.##0")</f>
        <v>O5'= 0.713</v>
      </c>
      <c r="CC125" s="43"/>
      <c r="CD125" s="43"/>
      <c r="CH125" s="21"/>
      <c r="CI125" s="7"/>
      <c r="CJ125" s="16" t="s">
        <v>1</v>
      </c>
      <c r="CK125" s="16" t="s">
        <v>74</v>
      </c>
      <c r="CL125" s="16" t="s">
        <v>3</v>
      </c>
      <c r="CM125" s="16" t="s">
        <v>2</v>
      </c>
      <c r="CN125" s="16" t="s">
        <v>75</v>
      </c>
      <c r="CO125" s="16" t="s">
        <v>4</v>
      </c>
      <c r="CP125" s="16" t="s">
        <v>5</v>
      </c>
      <c r="CQ125" s="16" t="s">
        <v>76</v>
      </c>
      <c r="CR125" s="16" t="s">
        <v>77</v>
      </c>
      <c r="CS125" s="16" t="s">
        <v>6</v>
      </c>
      <c r="CT125" s="16" t="s">
        <v>78</v>
      </c>
      <c r="CU125" s="16" t="s">
        <v>79</v>
      </c>
      <c r="CV125" s="16" t="s">
        <v>80</v>
      </c>
      <c r="CW125" s="16" t="s">
        <v>81</v>
      </c>
      <c r="CX125" s="16" t="s">
        <v>82</v>
      </c>
      <c r="CY125" s="16" t="s">
        <v>83</v>
      </c>
      <c r="CZ125" s="16" t="s">
        <v>84</v>
      </c>
      <c r="DA125" s="16" t="s">
        <v>85</v>
      </c>
      <c r="DB125" s="16" t="s">
        <v>86</v>
      </c>
      <c r="DC125" s="16" t="s">
        <v>87</v>
      </c>
      <c r="DD125" s="16" t="s">
        <v>88</v>
      </c>
      <c r="DE125" s="16" t="s">
        <v>89</v>
      </c>
      <c r="DF125" s="16" t="s">
        <v>90</v>
      </c>
      <c r="DG125" s="16" t="s">
        <v>91</v>
      </c>
      <c r="DH125" s="16" t="s">
        <v>92</v>
      </c>
      <c r="DI125" s="16" t="s">
        <v>93</v>
      </c>
      <c r="DJ125" s="16" t="s">
        <v>94</v>
      </c>
      <c r="DK125" s="16" t="s">
        <v>95</v>
      </c>
      <c r="DL125" s="20"/>
      <c r="DM125" s="50"/>
      <c r="DN125" s="21"/>
      <c r="DO125" s="21"/>
    </row>
    <row r="126" spans="1:119" x14ac:dyDescent="0.35">
      <c r="C126" s="4" t="s">
        <v>156</v>
      </c>
      <c r="D126" s="8" t="s">
        <v>47</v>
      </c>
      <c r="E126" s="4" t="s">
        <v>133</v>
      </c>
      <c r="F126" s="4" t="s">
        <v>135</v>
      </c>
      <c r="G126" s="4" t="s">
        <v>136</v>
      </c>
      <c r="H126" s="4" t="s">
        <v>138</v>
      </c>
      <c r="I126" s="4" t="s">
        <v>140</v>
      </c>
      <c r="J126" s="4" t="s">
        <v>142</v>
      </c>
      <c r="N126" s="4" t="s">
        <v>156</v>
      </c>
      <c r="O126" s="8" t="s">
        <v>47</v>
      </c>
      <c r="P126" s="34">
        <v>1.9990000000000001</v>
      </c>
      <c r="Q126" s="34">
        <v>1.833</v>
      </c>
      <c r="R126" s="34">
        <v>2.0270000000000001</v>
      </c>
      <c r="S126" s="34">
        <v>1.819</v>
      </c>
      <c r="T126" s="34">
        <v>1.6319999999999999</v>
      </c>
      <c r="U126" s="34">
        <v>2.23</v>
      </c>
      <c r="W126" s="4" t="s">
        <v>156</v>
      </c>
      <c r="X126" s="8" t="s">
        <v>47</v>
      </c>
      <c r="Y126" s="12">
        <f t="shared" si="106"/>
        <v>0.5887640736021541</v>
      </c>
      <c r="Z126" s="12">
        <f t="shared" si="106"/>
        <v>0.92211892201437362</v>
      </c>
      <c r="AA126" s="12">
        <f t="shared" si="106"/>
        <v>0.54585308998396542</v>
      </c>
      <c r="AB126" s="12">
        <f t="shared" si="106"/>
        <v>0.95767841292997702</v>
      </c>
      <c r="AC126" s="12">
        <f t="shared" si="106"/>
        <v>1.587502715226528</v>
      </c>
      <c r="AD126" s="12">
        <f t="shared" si="106"/>
        <v>0.31535570530654911</v>
      </c>
      <c r="AE126" s="12"/>
      <c r="AF126" s="68">
        <f t="shared" si="107"/>
        <v>4.9172729190635476</v>
      </c>
      <c r="AG126" s="43">
        <f t="shared" si="108"/>
        <v>4.8707657495197365</v>
      </c>
      <c r="AH126" s="43">
        <v>4.8707657495197365</v>
      </c>
      <c r="AK126" s="4" t="s">
        <v>218</v>
      </c>
      <c r="AL126" s="8" t="s">
        <v>7</v>
      </c>
      <c r="AM126" s="4" t="s">
        <v>220</v>
      </c>
      <c r="AN126" s="4" t="s">
        <v>222</v>
      </c>
      <c r="AO126" s="4" t="s">
        <v>846</v>
      </c>
      <c r="AP126" s="4" t="s">
        <v>226</v>
      </c>
      <c r="AQ126" s="4" t="s">
        <v>848</v>
      </c>
      <c r="AR126" s="4" t="s">
        <v>230</v>
      </c>
      <c r="AV126" s="4" t="s">
        <v>218</v>
      </c>
      <c r="AW126" s="8" t="s">
        <v>7</v>
      </c>
      <c r="AX126" s="34">
        <v>1.698</v>
      </c>
      <c r="AY126" s="34">
        <v>2.117</v>
      </c>
      <c r="AZ126" s="34">
        <v>2.1230000000000002</v>
      </c>
      <c r="BA126" s="34">
        <v>1.6859999999999999</v>
      </c>
      <c r="BB126" s="34">
        <v>1.921</v>
      </c>
      <c r="BC126" s="34">
        <v>1.9279999999999999</v>
      </c>
      <c r="BD126" s="34"/>
      <c r="BE126" s="34"/>
      <c r="BF126" s="34"/>
      <c r="BG126" s="4" t="s">
        <v>218</v>
      </c>
      <c r="BH126" s="8" t="s">
        <v>7</v>
      </c>
      <c r="BI126" s="12">
        <f t="shared" si="109"/>
        <v>1.3281457330605282</v>
      </c>
      <c r="BJ126" s="12">
        <f t="shared" si="110"/>
        <v>0.42799291013244678</v>
      </c>
      <c r="BK126" s="12">
        <f t="shared" si="111"/>
        <v>0.42110845533047464</v>
      </c>
      <c r="BL126" s="12">
        <f t="shared" si="112"/>
        <v>1.3719268563937543</v>
      </c>
      <c r="BM126" s="12">
        <f t="shared" si="113"/>
        <v>0.72693448755104317</v>
      </c>
      <c r="BN126" s="12">
        <f t="shared" si="114"/>
        <v>0.71331095056601235</v>
      </c>
      <c r="BO126" s="12"/>
      <c r="BP126" s="68">
        <f t="shared" ref="BP126:BP134" si="117">SUM(BI126:BN126)</f>
        <v>4.9894193930342592</v>
      </c>
      <c r="BQ126" s="43">
        <f t="shared" ref="BQ126:BQ134" si="118">(BP126*1.538)-2.692</f>
        <v>4.9817270264866904</v>
      </c>
      <c r="BR126" s="43">
        <v>4.9817270264866904</v>
      </c>
      <c r="BS126" s="43"/>
      <c r="BT126" s="43"/>
      <c r="BU126" s="4" t="s">
        <v>218</v>
      </c>
      <c r="BV126" s="108" t="s">
        <v>7</v>
      </c>
      <c r="BW126" s="106" t="str">
        <f>"O1'="&amp;TEXT(BI126," 0.##0")</f>
        <v>O1'= 1.328</v>
      </c>
      <c r="BX126" s="106" t="str">
        <f>"O2="&amp;TEXT(BJ126," 0.##0")</f>
        <v>O2= 0.428</v>
      </c>
      <c r="BY126" s="106" t="str">
        <f>"O2'="&amp;TEXT(BK126," 0.##0")</f>
        <v>O2'= 0.421</v>
      </c>
      <c r="BZ126" s="106" t="str">
        <f>"O3="&amp;TEXT(BL126," 0.##0")</f>
        <v>O3= 1.372</v>
      </c>
      <c r="CA126" s="106" t="str">
        <f>"O4'="&amp;TEXT(BM126," 0.##0")</f>
        <v>O4'= 0.727</v>
      </c>
      <c r="CB126" s="106" t="str">
        <f>"O5="&amp;TEXT(BN126," 0.##0")</f>
        <v>O5= 0.713</v>
      </c>
      <c r="CC126" s="43"/>
      <c r="CD126" s="43"/>
      <c r="CH126" s="21"/>
      <c r="CI126" s="10" t="s">
        <v>218</v>
      </c>
      <c r="CJ126" s="52" t="str">
        <f>"V1 ="&amp;TEXT(BI125," 0.##0")</f>
        <v>V1 = 1.328</v>
      </c>
      <c r="CK126" s="52" t="str">
        <f>"V1' ="&amp;TEXT(BI126," 0.##0")</f>
        <v>V1' = 1.328</v>
      </c>
      <c r="CL126" s="52" t="str">
        <f>"V1 ="&amp;TEXT(BK125," 0.##0")</f>
        <v>V1 = 0.421</v>
      </c>
      <c r="CM126" s="52" t="str">
        <f>"V1 ="&amp;TEXT(BJ125," 0.##0")</f>
        <v>V1 = 0.428</v>
      </c>
      <c r="CN126" s="52" t="str">
        <f>"V1' ="&amp;TEXT(BL126," 0.##0")</f>
        <v>V1' = 1.372</v>
      </c>
      <c r="CO126" s="52" t="str">
        <f>"V1 ="&amp;TEXT(BL125," 0.##0")</f>
        <v>V1 = 1.372</v>
      </c>
      <c r="CP126" s="52" t="str">
        <f>"V1 ="&amp;TEXT(BM125," 0.##0")</f>
        <v>V1 = 0.727</v>
      </c>
      <c r="CQ126" s="52" t="str">
        <f>"V1' ="&amp;TEXT(BM126," 0.##0")</f>
        <v>V1' = 0.727</v>
      </c>
      <c r="CR126" s="52" t="str">
        <f>"V1' ="&amp;TEXT(BN126," 0.##0")</f>
        <v>V1' = 0.713</v>
      </c>
      <c r="CS126" s="52" t="str">
        <f>"V1 ="&amp;TEXT(BN125," 0.##0")</f>
        <v>V1 = 0.713</v>
      </c>
      <c r="CT126" s="52" t="str">
        <f>"V2 ="&amp;TEXT(BM127," 0.##0")</f>
        <v>V2 = 0.828</v>
      </c>
      <c r="CU126" s="52" t="str">
        <f>"V2' ="&amp;TEXT(BM128," 0.##0")</f>
        <v>V2' = 0.828</v>
      </c>
      <c r="CV126" s="52" t="str">
        <f>"V3 ="&amp;TEXT(BM129," 0.##0")</f>
        <v>V3 = 0.812</v>
      </c>
      <c r="CW126" s="52" t="str">
        <f>"V3' ="&amp;TEXT(BM130," 0.##0")</f>
        <v>V3' = 0.812</v>
      </c>
      <c r="CX126" s="52" t="str">
        <f>"V2 ="&amp;TEXT(BN127," 0.##0")</f>
        <v>V2 = 0.782</v>
      </c>
      <c r="CY126" s="52" t="str">
        <f>"V2' ="&amp;TEXT(BN128," 0.##0")</f>
        <v>V2' = 0.782</v>
      </c>
      <c r="CZ126" s="52" t="str">
        <f>"V3 ="&amp;TEXT(BN129," 0.##0")</f>
        <v>V3 = 0.780</v>
      </c>
      <c r="DA126" s="52" t="str">
        <f>"V3' ="&amp;TEXT(BN130," 0.##0")</f>
        <v>V3' = 0.780</v>
      </c>
      <c r="DB126" s="52" t="str">
        <f>"V2 ="&amp;TEXT(BJ127," 0.##0")</f>
        <v>V2 = 1.680</v>
      </c>
      <c r="DC126" s="52" t="str">
        <f>"V2' ="&amp;TEXT(BJ128," 0.##0")</f>
        <v>V2' = 1.680</v>
      </c>
      <c r="DD126" s="52" t="str">
        <f>"V2 ="&amp;TEXT(BL127," 0.##0")</f>
        <v>V2 = 0.925</v>
      </c>
      <c r="DE126" s="52" t="str">
        <f>"V2' ="&amp;TEXT(BL128," 0.##0")</f>
        <v>V2' = 0.925</v>
      </c>
      <c r="DF126" s="52" t="str">
        <f>"V3 ="&amp;TEXT(BJ129," 0.##0")</f>
        <v>V3 = 1.736</v>
      </c>
      <c r="DG126" s="52" t="str">
        <f>"V3' ="&amp;TEXT(BJ130," 0.##0")</f>
        <v>V3' = 1.736</v>
      </c>
      <c r="DH126" s="52" t="str">
        <f>"V4 ="&amp;TEXT(BM131," 0.##0")</f>
        <v>V4 = 1.722</v>
      </c>
      <c r="DI126" s="52" t="str">
        <f>"V4' ="&amp;TEXT(BM132," 0.##0")</f>
        <v>V4' = 1.722</v>
      </c>
      <c r="DJ126" s="52" t="str">
        <f>"V5 ="&amp;TEXT(BM133," 0.##0")</f>
        <v>V5 = 1.698</v>
      </c>
      <c r="DK126" s="52" t="str">
        <f>"V5' ="&amp;TEXT(BM134," 0.##0")</f>
        <v>V5' = 1.698</v>
      </c>
      <c r="DL126" s="10" t="s">
        <v>218</v>
      </c>
      <c r="DM126" s="28"/>
      <c r="DN126" s="21"/>
      <c r="DO126" s="21"/>
    </row>
    <row r="127" spans="1:119" x14ac:dyDescent="0.35">
      <c r="C127" s="4" t="s">
        <v>156</v>
      </c>
      <c r="D127" s="8" t="s">
        <v>48</v>
      </c>
      <c r="E127" s="4" t="s">
        <v>134</v>
      </c>
      <c r="F127" s="4" t="s">
        <v>155</v>
      </c>
      <c r="G127" s="4" t="s">
        <v>137</v>
      </c>
      <c r="H127" s="4" t="s">
        <v>139</v>
      </c>
      <c r="I127" s="4" t="s">
        <v>141</v>
      </c>
      <c r="J127" s="4" t="s">
        <v>143</v>
      </c>
      <c r="N127" s="4" t="s">
        <v>156</v>
      </c>
      <c r="O127" s="8" t="s">
        <v>48</v>
      </c>
      <c r="P127" s="34">
        <v>1.9990000000000001</v>
      </c>
      <c r="Q127" s="34">
        <v>1.833</v>
      </c>
      <c r="R127" s="34">
        <v>2.0270000000000001</v>
      </c>
      <c r="S127" s="34">
        <v>1.819</v>
      </c>
      <c r="T127" s="34">
        <v>1.6319999999999999</v>
      </c>
      <c r="U127" s="34">
        <v>2.23</v>
      </c>
      <c r="W127" s="4" t="s">
        <v>156</v>
      </c>
      <c r="X127" s="8" t="s">
        <v>48</v>
      </c>
      <c r="Y127" s="12">
        <f t="shared" si="106"/>
        <v>0.5887640736021541</v>
      </c>
      <c r="Z127" s="12">
        <f t="shared" si="106"/>
        <v>0.92211892201437362</v>
      </c>
      <c r="AA127" s="12">
        <f t="shared" si="106"/>
        <v>0.54585308998396542</v>
      </c>
      <c r="AB127" s="12">
        <f t="shared" si="106"/>
        <v>0.95767841292997702</v>
      </c>
      <c r="AC127" s="12">
        <f t="shared" si="106"/>
        <v>1.587502715226528</v>
      </c>
      <c r="AD127" s="12">
        <f t="shared" si="106"/>
        <v>0.31535570530654911</v>
      </c>
      <c r="AE127" s="12"/>
      <c r="AF127" s="68">
        <f t="shared" si="107"/>
        <v>4.9172729190635476</v>
      </c>
      <c r="AG127" s="43">
        <f t="shared" si="108"/>
        <v>4.8707657495197365</v>
      </c>
      <c r="AH127" s="43">
        <v>4.8707657495197365</v>
      </c>
      <c r="AK127" s="4" t="s">
        <v>218</v>
      </c>
      <c r="AL127" s="10" t="s">
        <v>20</v>
      </c>
      <c r="AM127" s="7" t="s">
        <v>231</v>
      </c>
      <c r="AN127" s="7" t="s">
        <v>234</v>
      </c>
      <c r="AO127" s="7" t="s">
        <v>235</v>
      </c>
      <c r="AP127" s="7" t="s">
        <v>237</v>
      </c>
      <c r="AQ127" s="7" t="s">
        <v>239</v>
      </c>
      <c r="AR127" s="7" t="s">
        <v>241</v>
      </c>
      <c r="AV127" s="4" t="s">
        <v>218</v>
      </c>
      <c r="AW127" s="10" t="s">
        <v>20</v>
      </c>
      <c r="AX127" s="35">
        <v>2.3340000000000001</v>
      </c>
      <c r="AY127" s="35">
        <v>1.611</v>
      </c>
      <c r="AZ127" s="35">
        <v>2.0539999999999998</v>
      </c>
      <c r="BA127" s="35">
        <v>1.8320000000000001</v>
      </c>
      <c r="BB127" s="35">
        <v>1.873</v>
      </c>
      <c r="BC127" s="35">
        <v>1.8939999999999999</v>
      </c>
      <c r="BD127" s="35"/>
      <c r="BE127" s="35"/>
      <c r="BF127" s="35"/>
      <c r="BG127" s="4" t="s">
        <v>218</v>
      </c>
      <c r="BH127" s="10" t="s">
        <v>20</v>
      </c>
      <c r="BI127" s="12">
        <f t="shared" si="109"/>
        <v>0.23808318843686754</v>
      </c>
      <c r="BJ127" s="12">
        <f t="shared" si="110"/>
        <v>1.6802102239982197</v>
      </c>
      <c r="BK127" s="12">
        <f t="shared" si="111"/>
        <v>0.50743919990887854</v>
      </c>
      <c r="BL127" s="12">
        <f t="shared" si="112"/>
        <v>0.92461450620908492</v>
      </c>
      <c r="BM127" s="12">
        <f t="shared" si="113"/>
        <v>0.82762991325007063</v>
      </c>
      <c r="BN127" s="12">
        <f t="shared" si="114"/>
        <v>0.78196449213403618</v>
      </c>
      <c r="BO127" s="12"/>
      <c r="BP127" s="68">
        <f t="shared" si="117"/>
        <v>4.9599415239371574</v>
      </c>
      <c r="BQ127" s="43">
        <f t="shared" si="118"/>
        <v>4.936390063815348</v>
      </c>
      <c r="BR127" s="43">
        <v>4.936390063815348</v>
      </c>
      <c r="BS127" s="43"/>
      <c r="BT127" s="43"/>
      <c r="BU127" s="4" t="s">
        <v>218</v>
      </c>
      <c r="BV127" s="108" t="s">
        <v>20</v>
      </c>
      <c r="BW127" s="106" t="str">
        <f>"O2="&amp;TEXT(BI127," 0.##0")</f>
        <v>O2= 0.238</v>
      </c>
      <c r="BX127" s="106" t="str">
        <f>"O10="&amp;TEXT(BJ127," 0.##0")</f>
        <v>O10= 1.680</v>
      </c>
      <c r="BY127" s="106" t="str">
        <f>"O1="&amp;TEXT(BK127," 0.##0")</f>
        <v>O1= 0.507</v>
      </c>
      <c r="BZ127" s="106" t="str">
        <f>"O11="&amp;TEXT(BL127," 0.##0")</f>
        <v>O11= 0.925</v>
      </c>
      <c r="CA127" s="106" t="str">
        <f>"O6="&amp;TEXT(BM127," 0.##0")</f>
        <v>O6= 0.828</v>
      </c>
      <c r="CB127" s="106" t="str">
        <f>"O8="&amp;TEXT(BN127," 0.##0")</f>
        <v>O8= 0.782</v>
      </c>
      <c r="CC127" s="43"/>
      <c r="CD127" s="43"/>
      <c r="CE127" s="43"/>
      <c r="CH127" s="21"/>
      <c r="CI127" s="10" t="s">
        <v>218</v>
      </c>
      <c r="CJ127" s="52" t="str">
        <f>"V2 ="&amp;TEXT(BK127," 0.##0")</f>
        <v>V2 = 0.507</v>
      </c>
      <c r="CK127" s="52" t="str">
        <f>"V2' ="&amp;TEXT(BK128," 0.##0")</f>
        <v>V2' = 0.507</v>
      </c>
      <c r="CL127" s="52" t="str">
        <f>"V1' ="&amp;TEXT(BJ126," 0.##0")</f>
        <v>V1' = 0.428</v>
      </c>
      <c r="CM127" s="52" t="str">
        <f>"V1' ="&amp;TEXT(BK126," 0.##0")</f>
        <v>V1' = 0.421</v>
      </c>
      <c r="CN127" s="52" t="str">
        <f>"V3 ="&amp;TEXT(BK129," 0.##0")</f>
        <v>V3 = 0.505</v>
      </c>
      <c r="CO127" s="52" t="str">
        <f>"V3' ="&amp;TEXT(BK130," 0.##0")</f>
        <v>V3' = 0.505</v>
      </c>
      <c r="CP127" s="52" t="str">
        <f>"V4 ="&amp;TEXT(BK131," 0.##0")</f>
        <v>V4 = 0.592</v>
      </c>
      <c r="CQ127" s="52" t="str">
        <f>"V4' ="&amp;TEXT(BK132," 0.##0")</f>
        <v>V4' = 0.592</v>
      </c>
      <c r="CR127" s="52" t="str">
        <f>"V4 ="&amp;TEXT(BI131," 0.##0")</f>
        <v>V4 = 0.561</v>
      </c>
      <c r="CS127" s="52" t="str">
        <f>"V4' ="&amp;TEXT(BI132," 0.##0")</f>
        <v>V4' = 0.561</v>
      </c>
      <c r="CT127" s="52" t="str">
        <f>"V4 ="&amp;TEXT(BJ131," 0.##0")</f>
        <v>V4 = 0.965</v>
      </c>
      <c r="CU127" s="52" t="str">
        <f>"V4' ="&amp;TEXT(BJ132," 0.##0")</f>
        <v>V4' = 0.965</v>
      </c>
      <c r="CV127" s="52" t="str">
        <f>"V4 ="&amp;TEXT(BL131," 0.##0")</f>
        <v>V4 = 0.932</v>
      </c>
      <c r="CW127" s="52" t="str">
        <f>"V4' ="&amp;TEXT(BL132," 0.##0")</f>
        <v>V4' = 0.932</v>
      </c>
      <c r="CX127" s="52" t="str">
        <f>"V5' ="&amp;TEXT(BK134," 0.##0")</f>
        <v>V5' = 0.958</v>
      </c>
      <c r="CY127" s="52" t="str">
        <f>"V5 ="&amp;TEXT(BK133," 0.##0")</f>
        <v>V5 = 0.958</v>
      </c>
      <c r="CZ127" s="52" t="str">
        <f>"V5' ="&amp;TEXT(BI134," 0.##0")</f>
        <v>V5' = 0.888</v>
      </c>
      <c r="DA127" s="52" t="str">
        <f>"V5 ="&amp;TEXT(BI133," 0.##0")</f>
        <v>V5 = 0.888</v>
      </c>
      <c r="DB127" s="7"/>
      <c r="DC127" s="7"/>
      <c r="DD127" s="52" t="str">
        <f>"V3 ="&amp;TEXT(BL129," 0.##0")</f>
        <v>V3 = 0.90</v>
      </c>
      <c r="DE127" s="52" t="str">
        <f>"V3' ="&amp;TEXT(BL130," 0.##0")</f>
        <v>V3' = 0.90</v>
      </c>
      <c r="DF127" s="7"/>
      <c r="DG127" s="7"/>
      <c r="DH127" s="7"/>
      <c r="DI127" s="7"/>
      <c r="DJ127" s="7"/>
      <c r="DK127" s="7"/>
      <c r="DL127" s="10" t="s">
        <v>218</v>
      </c>
      <c r="DM127" s="28"/>
      <c r="DN127" s="21"/>
      <c r="DO127" s="21"/>
    </row>
    <row r="128" spans="1:119" x14ac:dyDescent="0.35">
      <c r="A128" s="77"/>
      <c r="B128" s="77"/>
      <c r="C128" s="75" t="s">
        <v>518</v>
      </c>
      <c r="D128" s="76" t="s">
        <v>47</v>
      </c>
      <c r="E128" s="75" t="s">
        <v>544</v>
      </c>
      <c r="F128" s="75" t="s">
        <v>546</v>
      </c>
      <c r="G128" s="75" t="s">
        <v>212</v>
      </c>
      <c r="H128" s="75" t="s">
        <v>548</v>
      </c>
      <c r="I128" s="75" t="s">
        <v>550</v>
      </c>
      <c r="J128" s="75" t="s">
        <v>551</v>
      </c>
      <c r="K128" s="77"/>
      <c r="L128" s="77"/>
      <c r="M128" s="77"/>
      <c r="N128" s="75" t="s">
        <v>518</v>
      </c>
      <c r="O128" s="76" t="s">
        <v>47</v>
      </c>
      <c r="P128" s="78">
        <v>2.0009999999999999</v>
      </c>
      <c r="Q128" s="78">
        <v>1.825</v>
      </c>
      <c r="R128" s="78">
        <v>2.0009999999999999</v>
      </c>
      <c r="S128" s="78">
        <v>1.825</v>
      </c>
      <c r="T128" s="78">
        <v>1.611</v>
      </c>
      <c r="U128" s="78">
        <v>2.2599999999999998</v>
      </c>
      <c r="V128" s="77"/>
      <c r="W128" s="75" t="s">
        <v>518</v>
      </c>
      <c r="X128" s="76" t="s">
        <v>47</v>
      </c>
      <c r="Y128" s="79">
        <f t="shared" si="106"/>
        <v>0.5855901509934861</v>
      </c>
      <c r="Z128" s="79">
        <f t="shared" si="106"/>
        <v>0.94227373310338758</v>
      </c>
      <c r="AA128" s="79">
        <f t="shared" si="106"/>
        <v>0.5855901509934861</v>
      </c>
      <c r="AB128" s="79">
        <f t="shared" si="106"/>
        <v>0.94227373310338758</v>
      </c>
      <c r="AC128" s="79">
        <f t="shared" si="106"/>
        <v>1.6802102239982197</v>
      </c>
      <c r="AD128" s="79">
        <f t="shared" si="106"/>
        <v>0.29079546302835774</v>
      </c>
      <c r="AE128" s="79"/>
      <c r="AF128" s="95">
        <f t="shared" si="107"/>
        <v>5.0267334552203256</v>
      </c>
      <c r="AG128" s="96">
        <f t="shared" si="108"/>
        <v>5.0391160541288604</v>
      </c>
      <c r="AH128" s="96">
        <v>5</v>
      </c>
      <c r="AK128" s="4" t="s">
        <v>218</v>
      </c>
      <c r="AL128" s="10" t="s">
        <v>27</v>
      </c>
      <c r="AM128" s="7" t="s">
        <v>232</v>
      </c>
      <c r="AN128" s="7" t="s">
        <v>233</v>
      </c>
      <c r="AO128" s="7" t="s">
        <v>849</v>
      </c>
      <c r="AP128" s="7" t="s">
        <v>238</v>
      </c>
      <c r="AQ128" s="7" t="s">
        <v>240</v>
      </c>
      <c r="AR128" s="7" t="s">
        <v>242</v>
      </c>
      <c r="AV128" s="4" t="s">
        <v>218</v>
      </c>
      <c r="AW128" s="10" t="s">
        <v>27</v>
      </c>
      <c r="AX128" s="35">
        <v>2.3340000000000001</v>
      </c>
      <c r="AY128" s="35">
        <v>1.611</v>
      </c>
      <c r="AZ128" s="35">
        <v>2.0539999999999998</v>
      </c>
      <c r="BA128" s="35">
        <v>1.8320000000000001</v>
      </c>
      <c r="BB128" s="35">
        <v>1.873</v>
      </c>
      <c r="BC128" s="35">
        <v>1.8939999999999999</v>
      </c>
      <c r="BD128" s="35"/>
      <c r="BE128" s="35"/>
      <c r="BF128" s="35"/>
      <c r="BG128" s="4" t="s">
        <v>218</v>
      </c>
      <c r="BH128" s="10" t="s">
        <v>27</v>
      </c>
      <c r="BI128" s="12">
        <f t="shared" si="109"/>
        <v>0.23808318843686754</v>
      </c>
      <c r="BJ128" s="12">
        <f t="shared" si="110"/>
        <v>1.6802102239982197</v>
      </c>
      <c r="BK128" s="12">
        <f t="shared" si="111"/>
        <v>0.50743919990887854</v>
      </c>
      <c r="BL128" s="12">
        <f t="shared" si="112"/>
        <v>0.92461450620908492</v>
      </c>
      <c r="BM128" s="12">
        <f t="shared" si="113"/>
        <v>0.82762991325007063</v>
      </c>
      <c r="BN128" s="12">
        <f t="shared" si="114"/>
        <v>0.78196449213403618</v>
      </c>
      <c r="BO128" s="12"/>
      <c r="BP128" s="68">
        <f t="shared" si="117"/>
        <v>4.9599415239371574</v>
      </c>
      <c r="BQ128" s="43">
        <f t="shared" si="118"/>
        <v>4.936390063815348</v>
      </c>
      <c r="BR128" s="43">
        <v>4.936390063815348</v>
      </c>
      <c r="BS128" s="43"/>
      <c r="BT128" s="43"/>
      <c r="BU128" s="4" t="s">
        <v>218</v>
      </c>
      <c r="BV128" s="108" t="s">
        <v>27</v>
      </c>
      <c r="BW128" s="106" t="str">
        <f>"O2'="&amp;TEXT(BI128," 0.##0")</f>
        <v>O2'= 0.238</v>
      </c>
      <c r="BX128" s="106" t="str">
        <f>"O10'="&amp;TEXT(BJ128," 0.##0")</f>
        <v>O10'= 1.680</v>
      </c>
      <c r="BY128" s="106" t="str">
        <f>"O1'="&amp;TEXT(BK128," 0.##0")</f>
        <v>O1'= 0.507</v>
      </c>
      <c r="BZ128" s="106" t="str">
        <f>"O11'="&amp;TEXT(BL128," 0.##0")</f>
        <v>O11'= 0.925</v>
      </c>
      <c r="CA128" s="106" t="str">
        <f>"O6'="&amp;TEXT(BM128," 0.##0")</f>
        <v>O6'= 0.828</v>
      </c>
      <c r="CB128" s="106" t="str">
        <f>"O8'="&amp;TEXT(BN128," 0.##0")</f>
        <v>O8'= 0.782</v>
      </c>
      <c r="CC128" s="43"/>
      <c r="CD128" s="43"/>
      <c r="CH128" s="21"/>
      <c r="CI128" s="10" t="s">
        <v>218</v>
      </c>
      <c r="CJ128" s="7"/>
      <c r="CK128" s="7"/>
      <c r="CL128" s="52" t="str">
        <f>"V2 ="&amp;TEXT(BI127," 0.##0")</f>
        <v>V2 = 0.238</v>
      </c>
      <c r="CM128" s="52" t="str">
        <f>"V2' ="&amp;TEXT(BI128," 0.##0")</f>
        <v>V2' = 0.238</v>
      </c>
      <c r="CN128" s="7"/>
      <c r="CO128" s="7"/>
      <c r="CP128" s="52" t="str">
        <f>"V5 ="&amp;TEXT(BL133," 0.##0")</f>
        <v>V5 = 0.550</v>
      </c>
      <c r="CQ128" s="52" t="str">
        <f>"V5' ="&amp;TEXT(BL134," 0.##0")</f>
        <v>V5' = 0.550</v>
      </c>
      <c r="CR128" s="52" t="str">
        <f>"V5 ="&amp;TEXT(BJ133," 0.##0")</f>
        <v>V5 = 0.602</v>
      </c>
      <c r="CS128" s="52" t="str">
        <f>"V5' ="&amp;TEXT(BJ134," 0.##0")</f>
        <v>V5' = 0.602</v>
      </c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10" t="s">
        <v>218</v>
      </c>
      <c r="DM128" s="28"/>
      <c r="DN128" s="21"/>
      <c r="DO128" s="21"/>
    </row>
    <row r="129" spans="1:119" x14ac:dyDescent="0.35">
      <c r="A129" s="77"/>
      <c r="B129" s="77"/>
      <c r="C129" s="75" t="s">
        <v>518</v>
      </c>
      <c r="D129" s="76" t="s">
        <v>48</v>
      </c>
      <c r="E129" s="75" t="s">
        <v>545</v>
      </c>
      <c r="F129" s="75" t="s">
        <v>547</v>
      </c>
      <c r="G129" s="75" t="s">
        <v>213</v>
      </c>
      <c r="H129" s="75" t="s">
        <v>549</v>
      </c>
      <c r="I129" s="75" t="s">
        <v>737</v>
      </c>
      <c r="J129" s="75" t="s">
        <v>552</v>
      </c>
      <c r="K129" s="77"/>
      <c r="L129" s="77"/>
      <c r="M129" s="77"/>
      <c r="N129" s="75" t="s">
        <v>518</v>
      </c>
      <c r="O129" s="76" t="s">
        <v>48</v>
      </c>
      <c r="P129" s="78">
        <v>2.0009999999999999</v>
      </c>
      <c r="Q129" s="78">
        <v>1.825</v>
      </c>
      <c r="R129" s="78">
        <v>2.0009999999999999</v>
      </c>
      <c r="S129" s="78">
        <v>1.825</v>
      </c>
      <c r="T129" s="78">
        <v>1.611</v>
      </c>
      <c r="U129" s="78">
        <v>2.2599999999999998</v>
      </c>
      <c r="V129" s="77"/>
      <c r="W129" s="75" t="s">
        <v>518</v>
      </c>
      <c r="X129" s="76" t="s">
        <v>48</v>
      </c>
      <c r="Y129" s="79">
        <f t="shared" si="106"/>
        <v>0.5855901509934861</v>
      </c>
      <c r="Z129" s="79">
        <f t="shared" si="106"/>
        <v>0.94227373310338758</v>
      </c>
      <c r="AA129" s="79">
        <f t="shared" si="106"/>
        <v>0.5855901509934861</v>
      </c>
      <c r="AB129" s="79">
        <f t="shared" si="106"/>
        <v>0.94227373310338758</v>
      </c>
      <c r="AC129" s="79">
        <f t="shared" si="106"/>
        <v>1.6802102239982197</v>
      </c>
      <c r="AD129" s="79">
        <f t="shared" si="106"/>
        <v>0.29079546302835774</v>
      </c>
      <c r="AE129" s="79"/>
      <c r="AF129" s="95">
        <f t="shared" si="107"/>
        <v>5.0267334552203256</v>
      </c>
      <c r="AG129" s="96">
        <f t="shared" si="108"/>
        <v>5.0391160541288604</v>
      </c>
      <c r="AH129" s="96">
        <v>5</v>
      </c>
      <c r="AK129" s="4" t="s">
        <v>218</v>
      </c>
      <c r="AL129" s="8" t="s">
        <v>34</v>
      </c>
      <c r="AM129" s="4" t="s">
        <v>266</v>
      </c>
      <c r="AN129" s="4" t="s">
        <v>268</v>
      </c>
      <c r="AO129" s="4" t="s">
        <v>270</v>
      </c>
      <c r="AP129" s="4" t="s">
        <v>272</v>
      </c>
      <c r="AQ129" s="4" t="s">
        <v>274</v>
      </c>
      <c r="AR129" s="4" t="s">
        <v>276</v>
      </c>
      <c r="AV129" s="4" t="s">
        <v>218</v>
      </c>
      <c r="AW129" s="8" t="s">
        <v>34</v>
      </c>
      <c r="AX129" s="34">
        <v>2.306</v>
      </c>
      <c r="AY129" s="34">
        <v>1.599</v>
      </c>
      <c r="AZ129" s="34">
        <v>2.056</v>
      </c>
      <c r="BA129" s="34">
        <v>1.8420000000000001</v>
      </c>
      <c r="BB129" s="34">
        <v>1.88</v>
      </c>
      <c r="BC129" s="34">
        <v>1.895</v>
      </c>
      <c r="BD129" s="34"/>
      <c r="BE129" s="34"/>
      <c r="BF129" s="34"/>
      <c r="BG129" s="4" t="s">
        <v>218</v>
      </c>
      <c r="BH129" s="8" t="s">
        <v>34</v>
      </c>
      <c r="BI129" s="12">
        <f t="shared" si="109"/>
        <v>0.25679955001151877</v>
      </c>
      <c r="BJ129" s="12">
        <f t="shared" si="110"/>
        <v>1.7355968349788542</v>
      </c>
      <c r="BK129" s="12">
        <f t="shared" si="111"/>
        <v>0.50470368525822773</v>
      </c>
      <c r="BL129" s="12">
        <f t="shared" si="112"/>
        <v>0.89995960013395515</v>
      </c>
      <c r="BM129" s="12">
        <f t="shared" si="113"/>
        <v>0.81211923529191632</v>
      </c>
      <c r="BN129" s="12">
        <f t="shared" si="114"/>
        <v>0.77985392798617681</v>
      </c>
      <c r="BO129" s="12"/>
      <c r="BP129" s="68">
        <f t="shared" si="117"/>
        <v>4.9890328336606498</v>
      </c>
      <c r="BQ129" s="43">
        <f t="shared" si="118"/>
        <v>4.9811324981700791</v>
      </c>
      <c r="BR129" s="43">
        <v>4.9811324981700791</v>
      </c>
      <c r="BS129" s="43"/>
      <c r="BT129" s="43"/>
      <c r="BU129" s="4" t="s">
        <v>218</v>
      </c>
      <c r="BV129" s="108" t="s">
        <v>34</v>
      </c>
      <c r="BW129" s="106" t="str">
        <f>"O2="&amp;TEXT(BI129," 0.##0")</f>
        <v>O2= 0.257</v>
      </c>
      <c r="BX129" s="106" t="str">
        <f>"O12="&amp;TEXT(BJ129," 0.##0")</f>
        <v>O12= 1.736</v>
      </c>
      <c r="BY129" s="106" t="str">
        <f>"O3="&amp;TEXT(BK129," 0.##0")</f>
        <v>O3= 0.505</v>
      </c>
      <c r="BZ129" s="106" t="str">
        <f>"O11="&amp;TEXT(BL129," 0.##0")</f>
        <v>O11= 0.90</v>
      </c>
      <c r="CA129" s="106" t="str">
        <f>"O7="&amp;TEXT(BM129," 0.##0")</f>
        <v>O7= 0.812</v>
      </c>
      <c r="CB129" s="106" t="str">
        <f>"O9="&amp;TEXT(BN129," 0.##0")</f>
        <v>O9= 0.780</v>
      </c>
      <c r="CC129" s="43"/>
      <c r="CD129" s="43"/>
      <c r="CE129" s="43"/>
      <c r="CH129" s="21"/>
      <c r="CI129" s="10" t="s">
        <v>218</v>
      </c>
      <c r="CJ129" s="7"/>
      <c r="CK129" s="7"/>
      <c r="CL129" s="52" t="str">
        <f>"V3 ="&amp;TEXT(BI129," 0.##0")</f>
        <v>V3 = 0.257</v>
      </c>
      <c r="CM129" s="52" t="str">
        <f>"V3' ="&amp;TEXT(BI130," 0.##0")</f>
        <v>V3' = 0.257</v>
      </c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10" t="s">
        <v>218</v>
      </c>
      <c r="DM129" s="28"/>
      <c r="DN129" s="21"/>
      <c r="DO129" s="21"/>
    </row>
    <row r="130" spans="1:119" x14ac:dyDescent="0.35">
      <c r="C130" s="4" t="s">
        <v>278</v>
      </c>
      <c r="D130" s="8" t="s">
        <v>47</v>
      </c>
      <c r="E130" s="4" t="s">
        <v>310</v>
      </c>
      <c r="F130" s="4" t="s">
        <v>312</v>
      </c>
      <c r="G130" s="4" t="s">
        <v>314</v>
      </c>
      <c r="H130" s="4" t="s">
        <v>316</v>
      </c>
      <c r="I130" s="4" t="s">
        <v>318</v>
      </c>
      <c r="J130" s="4" t="s">
        <v>265</v>
      </c>
      <c r="N130" s="4" t="s">
        <v>278</v>
      </c>
      <c r="O130" s="8" t="s">
        <v>47</v>
      </c>
      <c r="P130" s="34">
        <v>1.982</v>
      </c>
      <c r="Q130" s="34">
        <v>1.8380000000000001</v>
      </c>
      <c r="R130" s="34">
        <v>2.0049999999999999</v>
      </c>
      <c r="S130" s="34">
        <v>1.81</v>
      </c>
      <c r="T130" s="34">
        <v>1.6120000000000001</v>
      </c>
      <c r="U130" s="34">
        <v>2.246</v>
      </c>
      <c r="W130" s="4" t="s">
        <v>278</v>
      </c>
      <c r="X130" s="8" t="s">
        <v>47</v>
      </c>
      <c r="Y130" s="12">
        <f t="shared" si="106"/>
        <v>0.61644647322800172</v>
      </c>
      <c r="Z130" s="12">
        <f t="shared" si="106"/>
        <v>0.90974167391082517</v>
      </c>
      <c r="AA130" s="12">
        <f t="shared" si="106"/>
        <v>0.57929354369901986</v>
      </c>
      <c r="AB130" s="12">
        <f t="shared" si="106"/>
        <v>0.98125892055152408</v>
      </c>
      <c r="AC130" s="12">
        <f t="shared" si="106"/>
        <v>1.675675246393342</v>
      </c>
      <c r="AD130" s="12">
        <f t="shared" si="106"/>
        <v>0.30200935136638946</v>
      </c>
      <c r="AE130" s="12"/>
      <c r="AF130" s="68">
        <f t="shared" si="107"/>
        <v>5.0644252091491024</v>
      </c>
      <c r="AG130" s="43">
        <f t="shared" si="108"/>
        <v>5.0970859716713193</v>
      </c>
      <c r="AH130" s="43">
        <v>5</v>
      </c>
      <c r="AK130" s="4" t="s">
        <v>218</v>
      </c>
      <c r="AL130" s="8" t="s">
        <v>33</v>
      </c>
      <c r="AM130" s="4" t="s">
        <v>267</v>
      </c>
      <c r="AN130" s="4" t="s">
        <v>269</v>
      </c>
      <c r="AO130" s="4" t="s">
        <v>271</v>
      </c>
      <c r="AP130" s="4" t="s">
        <v>273</v>
      </c>
      <c r="AQ130" s="4" t="s">
        <v>275</v>
      </c>
      <c r="AR130" s="4" t="s">
        <v>277</v>
      </c>
      <c r="AV130" s="4" t="s">
        <v>218</v>
      </c>
      <c r="AW130" s="8" t="s">
        <v>33</v>
      </c>
      <c r="AX130" s="34">
        <v>2.306</v>
      </c>
      <c r="AY130" s="34">
        <v>1.599</v>
      </c>
      <c r="AZ130" s="34">
        <v>2.056</v>
      </c>
      <c r="BA130" s="34">
        <v>1.8420000000000001</v>
      </c>
      <c r="BB130" s="34">
        <v>1.88</v>
      </c>
      <c r="BC130" s="34">
        <v>1.895</v>
      </c>
      <c r="BD130" s="34"/>
      <c r="BE130" s="34"/>
      <c r="BF130" s="34"/>
      <c r="BG130" s="4" t="s">
        <v>218</v>
      </c>
      <c r="BH130" s="8" t="s">
        <v>33</v>
      </c>
      <c r="BI130" s="12">
        <f t="shared" si="109"/>
        <v>0.25679955001151877</v>
      </c>
      <c r="BJ130" s="12">
        <f t="shared" si="110"/>
        <v>1.7355968349788542</v>
      </c>
      <c r="BK130" s="12">
        <f t="shared" si="111"/>
        <v>0.50470368525822773</v>
      </c>
      <c r="BL130" s="12">
        <f t="shared" si="112"/>
        <v>0.89995960013395515</v>
      </c>
      <c r="BM130" s="12">
        <f t="shared" si="113"/>
        <v>0.81211923529191632</v>
      </c>
      <c r="BN130" s="12">
        <f t="shared" si="114"/>
        <v>0.77985392798617681</v>
      </c>
      <c r="BO130" s="12"/>
      <c r="BP130" s="68">
        <f t="shared" si="117"/>
        <v>4.9890328336606498</v>
      </c>
      <c r="BQ130" s="43">
        <f t="shared" si="118"/>
        <v>4.9811324981700791</v>
      </c>
      <c r="BR130" s="43">
        <v>4.9811324981700791</v>
      </c>
      <c r="BS130" s="43"/>
      <c r="BT130" s="43"/>
      <c r="BU130" s="4" t="s">
        <v>218</v>
      </c>
      <c r="BV130" s="108" t="s">
        <v>33</v>
      </c>
      <c r="BW130" s="106" t="str">
        <f>"O2'="&amp;TEXT(BI130," 0.##0")</f>
        <v>O2'= 0.257</v>
      </c>
      <c r="BX130" s="106" t="str">
        <f>"O12'="&amp;TEXT(BJ130," 0.##0")</f>
        <v>O12'= 1.736</v>
      </c>
      <c r="BY130" s="106" t="str">
        <f>"O3'="&amp;TEXT(BK130," 0.##0")</f>
        <v>O3'= 0.505</v>
      </c>
      <c r="BZ130" s="106" t="str">
        <f>"O11'="&amp;TEXT(BL130," 0.##0")</f>
        <v>O11'= 0.90</v>
      </c>
      <c r="CA130" s="106" t="str">
        <f>"O7'="&amp;TEXT(BM130," 0.##0")</f>
        <v>O7'= 0.812</v>
      </c>
      <c r="CB130" s="106" t="str">
        <f>"O9'="&amp;TEXT(BN130," 0.##0")</f>
        <v>O9'= 0.780</v>
      </c>
      <c r="CC130" s="43"/>
      <c r="CD130" s="43"/>
      <c r="CE130" s="43"/>
      <c r="CH130" s="21"/>
      <c r="CI130" s="10" t="s">
        <v>218</v>
      </c>
      <c r="CJ130" s="7"/>
      <c r="CK130" s="7"/>
      <c r="CL130" s="52" t="str">
        <f>"V4 ="&amp;TEXT(BN131," 0.##0")</f>
        <v>V4 = 0.301</v>
      </c>
      <c r="CM130" s="52" t="str">
        <f>"V4' ="&amp;TEXT(BN132," 0.##0")</f>
        <v>V4' = 0.301</v>
      </c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10" t="s">
        <v>218</v>
      </c>
      <c r="DM130" s="28"/>
      <c r="DN130" s="21"/>
      <c r="DO130" s="21"/>
    </row>
    <row r="131" spans="1:119" x14ac:dyDescent="0.35">
      <c r="C131" s="4" t="s">
        <v>278</v>
      </c>
      <c r="D131" s="8" t="s">
        <v>48</v>
      </c>
      <c r="E131" s="4" t="s">
        <v>311</v>
      </c>
      <c r="F131" s="4" t="s">
        <v>313</v>
      </c>
      <c r="G131" s="4" t="s">
        <v>315</v>
      </c>
      <c r="H131" s="4" t="s">
        <v>317</v>
      </c>
      <c r="I131" s="4" t="s">
        <v>740</v>
      </c>
      <c r="J131" s="4" t="s">
        <v>264</v>
      </c>
      <c r="N131" s="4" t="s">
        <v>278</v>
      </c>
      <c r="O131" s="8" t="s">
        <v>48</v>
      </c>
      <c r="P131" s="34">
        <v>1.982</v>
      </c>
      <c r="Q131" s="34">
        <v>1.8380000000000001</v>
      </c>
      <c r="R131" s="34">
        <v>2.0049999999999999</v>
      </c>
      <c r="S131" s="34">
        <v>1.81</v>
      </c>
      <c r="T131" s="34">
        <v>1.6120000000000001</v>
      </c>
      <c r="U131" s="34">
        <v>2.246</v>
      </c>
      <c r="W131" s="4" t="s">
        <v>278</v>
      </c>
      <c r="X131" s="8" t="s">
        <v>48</v>
      </c>
      <c r="Y131" s="12">
        <f t="shared" si="106"/>
        <v>0.61644647322800172</v>
      </c>
      <c r="Z131" s="12">
        <f t="shared" si="106"/>
        <v>0.90974167391082517</v>
      </c>
      <c r="AA131" s="12">
        <f t="shared" si="106"/>
        <v>0.57929354369901986</v>
      </c>
      <c r="AB131" s="12">
        <f t="shared" si="106"/>
        <v>0.98125892055152408</v>
      </c>
      <c r="AC131" s="12">
        <f t="shared" si="106"/>
        <v>1.675675246393342</v>
      </c>
      <c r="AD131" s="12">
        <f t="shared" si="106"/>
        <v>0.30200935136638946</v>
      </c>
      <c r="AE131" s="12"/>
      <c r="AF131" s="68">
        <f t="shared" si="107"/>
        <v>5.0644252091491024</v>
      </c>
      <c r="AG131" s="43">
        <f t="shared" si="108"/>
        <v>5.0970859716713193</v>
      </c>
      <c r="AH131" s="43">
        <v>5</v>
      </c>
      <c r="AK131" s="4" t="s">
        <v>218</v>
      </c>
      <c r="AL131" s="8" t="s">
        <v>47</v>
      </c>
      <c r="AM131" s="4" t="s">
        <v>243</v>
      </c>
      <c r="AN131" s="4" t="s">
        <v>245</v>
      </c>
      <c r="AO131" s="4" t="s">
        <v>247</v>
      </c>
      <c r="AP131" s="4" t="s">
        <v>249</v>
      </c>
      <c r="AQ131" s="4" t="s">
        <v>251</v>
      </c>
      <c r="AR131" s="4" t="s">
        <v>253</v>
      </c>
      <c r="AV131" s="4" t="s">
        <v>218</v>
      </c>
      <c r="AW131" s="8" t="s">
        <v>47</v>
      </c>
      <c r="AX131" s="34">
        <v>2.0169999999999999</v>
      </c>
      <c r="AY131" s="34">
        <v>1.8160000000000001</v>
      </c>
      <c r="AZ131" s="34">
        <v>1.9970000000000001</v>
      </c>
      <c r="BA131" s="34">
        <v>1.829</v>
      </c>
      <c r="BB131" s="34">
        <v>1.6020000000000001</v>
      </c>
      <c r="BC131" s="34">
        <v>2.2469999999999999</v>
      </c>
      <c r="BD131" s="34"/>
      <c r="BE131" s="34"/>
      <c r="BF131" s="34"/>
      <c r="BG131" s="4" t="s">
        <v>218</v>
      </c>
      <c r="BH131" s="8" t="s">
        <v>47</v>
      </c>
      <c r="BI131" s="12">
        <f t="shared" si="109"/>
        <v>0.56080704643086732</v>
      </c>
      <c r="BJ131" s="12">
        <f t="shared" si="110"/>
        <v>0.96547493785545979</v>
      </c>
      <c r="BK131" s="12">
        <f t="shared" si="111"/>
        <v>0.59195519900138971</v>
      </c>
      <c r="BL131" s="12">
        <f t="shared" si="112"/>
        <v>0.93214185562700447</v>
      </c>
      <c r="BM131" s="12">
        <f t="shared" si="113"/>
        <v>1.7215813246285188</v>
      </c>
      <c r="BN131" s="12">
        <f t="shared" si="114"/>
        <v>0.30119421191220214</v>
      </c>
      <c r="BO131" s="12"/>
      <c r="BP131" s="68">
        <f t="shared" si="117"/>
        <v>5.0731545754554421</v>
      </c>
      <c r="BQ131" s="43">
        <f t="shared" si="118"/>
        <v>5.1105117370504702</v>
      </c>
      <c r="BR131" s="43">
        <v>5</v>
      </c>
      <c r="BS131" s="43"/>
      <c r="BT131" s="43"/>
      <c r="BU131" s="4" t="s">
        <v>218</v>
      </c>
      <c r="BV131" s="108" t="s">
        <v>47</v>
      </c>
      <c r="BW131" s="106" t="str">
        <f>"O5="&amp;TEXT(BI131," 0.##0")</f>
        <v>O5= 0.561</v>
      </c>
      <c r="BX131" s="106" t="str">
        <f>"O6="&amp;TEXT(BJ131," 0.##0")</f>
        <v>O6= 0.965</v>
      </c>
      <c r="BY131" s="106" t="str">
        <f>"O4="&amp;TEXT(BK131," 0.##0")</f>
        <v>O4= 0.592</v>
      </c>
      <c r="BZ131" s="106" t="str">
        <f>"O7="&amp;TEXT(BL131," 0.##0")</f>
        <v>O7= 0.932</v>
      </c>
      <c r="CA131" s="106" t="str">
        <f>"O13="&amp;TEXT(BM131," 0.##0")</f>
        <v>O13= 1.722</v>
      </c>
      <c r="CB131" s="106" t="str">
        <f>"O2="&amp;TEXT(BN131," 0.##0")</f>
        <v>O2= 0.301</v>
      </c>
      <c r="CC131" s="43"/>
      <c r="CD131" s="43"/>
      <c r="CH131" s="21"/>
      <c r="CI131" s="47" t="s">
        <v>218</v>
      </c>
      <c r="CJ131" s="16"/>
      <c r="CK131" s="16"/>
      <c r="CL131" s="53" t="str">
        <f>"V5' ="&amp;TEXT(BN134," 0.##0")</f>
        <v>V5' = 0.302</v>
      </c>
      <c r="CM131" s="53" t="str">
        <f>"V5 ="&amp;TEXT(BN133," 0.##0")</f>
        <v>V5 = 0.302</v>
      </c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47" t="s">
        <v>218</v>
      </c>
      <c r="DM131" s="28"/>
      <c r="DN131" s="21"/>
      <c r="DO131" s="21"/>
    </row>
    <row r="132" spans="1:119" x14ac:dyDescent="0.35">
      <c r="C132" s="4" t="s">
        <v>329</v>
      </c>
      <c r="D132" s="8" t="s">
        <v>47</v>
      </c>
      <c r="E132" s="4" t="s">
        <v>361</v>
      </c>
      <c r="F132" s="4" t="s">
        <v>362</v>
      </c>
      <c r="G132" s="4" t="s">
        <v>364</v>
      </c>
      <c r="H132" s="4" t="s">
        <v>366</v>
      </c>
      <c r="I132" s="4" t="s">
        <v>368</v>
      </c>
      <c r="J132" s="4" t="s">
        <v>370</v>
      </c>
      <c r="N132" s="4" t="s">
        <v>329</v>
      </c>
      <c r="O132" s="8" t="s">
        <v>47</v>
      </c>
      <c r="P132" s="34">
        <v>2.02</v>
      </c>
      <c r="Q132" s="34">
        <v>1.831</v>
      </c>
      <c r="R132" s="34">
        <v>2.016</v>
      </c>
      <c r="S132" s="34">
        <v>1.823</v>
      </c>
      <c r="T132" s="34">
        <v>1.601</v>
      </c>
      <c r="U132" s="34">
        <v>2.242</v>
      </c>
      <c r="W132" s="4" t="s">
        <v>329</v>
      </c>
      <c r="X132" s="8" t="s">
        <v>47</v>
      </c>
      <c r="Y132" s="12">
        <f t="shared" si="106"/>
        <v>0.55627834667445841</v>
      </c>
      <c r="Z132" s="12">
        <f t="shared" si="106"/>
        <v>0.92711684434878605</v>
      </c>
      <c r="AA132" s="12">
        <f t="shared" si="106"/>
        <v>0.56232479123356405</v>
      </c>
      <c r="AB132" s="12">
        <f t="shared" si="106"/>
        <v>0.94738089533959879</v>
      </c>
      <c r="AC132" s="12">
        <f t="shared" si="106"/>
        <v>1.7262405405290759</v>
      </c>
      <c r="AD132" s="12">
        <f t="shared" si="106"/>
        <v>0.30529202956208956</v>
      </c>
      <c r="AE132" s="12"/>
      <c r="AF132" s="68">
        <f t="shared" si="107"/>
        <v>5.024633447687572</v>
      </c>
      <c r="AG132" s="43">
        <f t="shared" si="108"/>
        <v>5.0358862425434854</v>
      </c>
      <c r="AH132" s="43">
        <v>5</v>
      </c>
      <c r="AK132" s="4" t="s">
        <v>218</v>
      </c>
      <c r="AL132" s="8" t="s">
        <v>48</v>
      </c>
      <c r="AM132" s="4" t="s">
        <v>244</v>
      </c>
      <c r="AN132" s="4" t="s">
        <v>246</v>
      </c>
      <c r="AO132" s="4" t="s">
        <v>248</v>
      </c>
      <c r="AP132" s="4" t="s">
        <v>250</v>
      </c>
      <c r="AQ132" s="4" t="s">
        <v>252</v>
      </c>
      <c r="AR132" s="4" t="s">
        <v>254</v>
      </c>
      <c r="AV132" s="4" t="s">
        <v>218</v>
      </c>
      <c r="AW132" s="8" t="s">
        <v>48</v>
      </c>
      <c r="AX132" s="34">
        <v>2.0169999999999999</v>
      </c>
      <c r="AY132" s="34">
        <v>1.8160000000000001</v>
      </c>
      <c r="AZ132" s="34">
        <v>1.9970000000000001</v>
      </c>
      <c r="BA132" s="34">
        <v>1.829</v>
      </c>
      <c r="BB132" s="34">
        <v>1.6020000000000001</v>
      </c>
      <c r="BC132" s="34">
        <v>2.2469999999999999</v>
      </c>
      <c r="BD132" s="34"/>
      <c r="BE132" s="34"/>
      <c r="BF132" s="34"/>
      <c r="BG132" s="4" t="s">
        <v>218</v>
      </c>
      <c r="BH132" s="8" t="s">
        <v>48</v>
      </c>
      <c r="BI132" s="12">
        <f t="shared" si="109"/>
        <v>0.56080704643086732</v>
      </c>
      <c r="BJ132" s="12">
        <f t="shared" si="110"/>
        <v>0.96547493785545979</v>
      </c>
      <c r="BK132" s="12">
        <f t="shared" si="111"/>
        <v>0.59195519900138971</v>
      </c>
      <c r="BL132" s="12">
        <f t="shared" si="112"/>
        <v>0.93214185562700447</v>
      </c>
      <c r="BM132" s="12">
        <f t="shared" si="113"/>
        <v>1.7215813246285188</v>
      </c>
      <c r="BN132" s="12">
        <f t="shared" si="114"/>
        <v>0.30119421191220214</v>
      </c>
      <c r="BO132" s="12"/>
      <c r="BP132" s="68">
        <f t="shared" si="117"/>
        <v>5.0731545754554421</v>
      </c>
      <c r="BQ132" s="43">
        <f t="shared" si="118"/>
        <v>5.1105117370504702</v>
      </c>
      <c r="BR132" s="43">
        <v>5</v>
      </c>
      <c r="BS132" s="43"/>
      <c r="BT132" s="43"/>
      <c r="BU132" s="4" t="s">
        <v>218</v>
      </c>
      <c r="BV132" s="108" t="s">
        <v>48</v>
      </c>
      <c r="BW132" s="106" t="str">
        <f>"O5'="&amp;TEXT(BI132," 0.##0")</f>
        <v>O5'= 0.561</v>
      </c>
      <c r="BX132" s="106" t="str">
        <f>"O6'="&amp;TEXT(BJ132," 0.##0")</f>
        <v>O6'= 0.965</v>
      </c>
      <c r="BY132" s="106" t="str">
        <f>"O4'="&amp;TEXT(BK132," 0.##0")</f>
        <v>O4'= 0.592</v>
      </c>
      <c r="BZ132" s="106" t="str">
        <f>"O7'="&amp;TEXT(BL132," 0.##0")</f>
        <v>O7'= 0.932</v>
      </c>
      <c r="CA132" s="106" t="str">
        <f>"O13'="&amp;TEXT(BM132," 0.##0")</f>
        <v>O13'= 1.722</v>
      </c>
      <c r="CB132" s="106" t="str">
        <f>"O2'="&amp;TEXT(BN132," 0.##0")</f>
        <v>O2'= 0.301</v>
      </c>
      <c r="CC132" s="43"/>
      <c r="CD132" s="43"/>
      <c r="CG132" s="2" t="s">
        <v>935</v>
      </c>
      <c r="CH132" s="21"/>
      <c r="CI132" s="20"/>
      <c r="CJ132" s="19">
        <f>2-(SUM(BI125+BK127))</f>
        <v>0.16441506703059328</v>
      </c>
      <c r="CK132" s="19">
        <f>2-SUM(BI126,BK128)</f>
        <v>0.16441506703059328</v>
      </c>
      <c r="CL132" s="19">
        <f>2-(SUM(BK125,BJ126,BI127,BI129,BN131,BN134))</f>
        <v>5.2812332810100671E-2</v>
      </c>
      <c r="CM132" s="19">
        <f>2-(SUM(BJ125,BK126,BI128,BI130,BN132,BN133))</f>
        <v>5.2812332810100671E-2</v>
      </c>
      <c r="CN132" s="19">
        <f>2-(SUM(BL126,BK129))</f>
        <v>0.12336945834801805</v>
      </c>
      <c r="CO132" s="19">
        <f>2-SUM(BK130,BL125)</f>
        <v>0.12336945834801805</v>
      </c>
      <c r="CP132" s="19">
        <f>2-SUM(BM125,BK131,BL133)</f>
        <v>0.13081339642912582</v>
      </c>
      <c r="CQ132" s="19">
        <f>2-SUM(BL134,BK132,BM126)</f>
        <v>0.13081339642912582</v>
      </c>
      <c r="CR132" s="19">
        <f>2-(SUM(BN126,BI131,BJ133))</f>
        <v>0.12424927613276582</v>
      </c>
      <c r="CS132" s="19">
        <f>2-SUM(BN125,BI132,BJ134)</f>
        <v>0.12424927613276582</v>
      </c>
      <c r="CT132" s="19">
        <f>2-SUM(BM127,BJ131)</f>
        <v>0.20689514889446947</v>
      </c>
      <c r="CU132" s="19">
        <f>2-SUM(BM128,BJ132)</f>
        <v>0.20689514889446947</v>
      </c>
      <c r="CV132" s="19">
        <f>2-SUM(BM129,BL131)</f>
        <v>0.25573890908107932</v>
      </c>
      <c r="CW132" s="19">
        <f>2-SUM(BL132,BM130)</f>
        <v>0.25573890908107932</v>
      </c>
      <c r="CX132" s="19">
        <f>2-SUM(BK134,BN127)</f>
        <v>0.2603570949359868</v>
      </c>
      <c r="CY132" s="19">
        <f>2-SUM(BN128,BK133)</f>
        <v>0.2603570949359868</v>
      </c>
      <c r="CZ132" s="19">
        <f>2-SUM(BN129,BI134)</f>
        <v>0.33226628391722923</v>
      </c>
      <c r="DA132" s="19">
        <f>2-SUM(BI133,BN130)</f>
        <v>0.33226628391722923</v>
      </c>
      <c r="DB132" s="19">
        <f>2-BJ127</f>
        <v>0.31978977600178027</v>
      </c>
      <c r="DC132" s="19">
        <f>2-BJ128</f>
        <v>0.31978977600178027</v>
      </c>
      <c r="DD132" s="19">
        <f>2-SUM(BL127,BL129)</f>
        <v>0.17542589365695993</v>
      </c>
      <c r="DE132" s="19">
        <f>2-SUM(BL128,BL130)</f>
        <v>0.17542589365695993</v>
      </c>
      <c r="DF132" s="19">
        <f>2-BJ129</f>
        <v>0.2644031650211458</v>
      </c>
      <c r="DG132" s="19">
        <f>2-BJ130</f>
        <v>0.2644031650211458</v>
      </c>
      <c r="DH132" s="19">
        <f>2-BM131</f>
        <v>0.27841867537148124</v>
      </c>
      <c r="DI132" s="19">
        <f>2-BM132</f>
        <v>0.27841867537148124</v>
      </c>
      <c r="DJ132" s="19">
        <f>2-BM133</f>
        <v>0.30152680023113954</v>
      </c>
      <c r="DK132" s="19">
        <f>2-BM134</f>
        <v>0.30152680023113954</v>
      </c>
      <c r="DL132" s="20"/>
      <c r="DM132" s="45">
        <f>SUM(CJ132:DK132)</f>
        <v>5.9809625557237496</v>
      </c>
      <c r="DN132" s="21"/>
      <c r="DO132" s="21"/>
    </row>
    <row r="133" spans="1:119" x14ac:dyDescent="0.35">
      <c r="C133" s="4" t="s">
        <v>329</v>
      </c>
      <c r="D133" s="8" t="s">
        <v>48</v>
      </c>
      <c r="E133" s="7" t="s">
        <v>840</v>
      </c>
      <c r="F133" s="4" t="s">
        <v>363</v>
      </c>
      <c r="G133" s="4" t="s">
        <v>365</v>
      </c>
      <c r="H133" s="4" t="s">
        <v>367</v>
      </c>
      <c r="I133" s="4" t="s">
        <v>369</v>
      </c>
      <c r="J133" s="4" t="s">
        <v>371</v>
      </c>
      <c r="N133" s="4" t="s">
        <v>329</v>
      </c>
      <c r="O133" s="8" t="s">
        <v>48</v>
      </c>
      <c r="P133" s="34">
        <v>2.02</v>
      </c>
      <c r="Q133" s="34">
        <v>1.831</v>
      </c>
      <c r="R133" s="34">
        <v>2.016</v>
      </c>
      <c r="S133" s="34">
        <v>1.823</v>
      </c>
      <c r="T133" s="34">
        <v>1.601</v>
      </c>
      <c r="U133" s="34">
        <v>2.242</v>
      </c>
      <c r="W133" s="4" t="s">
        <v>329</v>
      </c>
      <c r="X133" s="8" t="s">
        <v>48</v>
      </c>
      <c r="Y133" s="12">
        <f t="shared" si="106"/>
        <v>0.55627834667445841</v>
      </c>
      <c r="Z133" s="12">
        <f t="shared" si="106"/>
        <v>0.92711684434878605</v>
      </c>
      <c r="AA133" s="12">
        <f t="shared" si="106"/>
        <v>0.56232479123356405</v>
      </c>
      <c r="AB133" s="12">
        <f t="shared" si="106"/>
        <v>0.94738089533959879</v>
      </c>
      <c r="AC133" s="12">
        <f t="shared" si="106"/>
        <v>1.7262405405290759</v>
      </c>
      <c r="AD133" s="12">
        <f t="shared" si="106"/>
        <v>0.30529202956208956</v>
      </c>
      <c r="AE133" s="12"/>
      <c r="AF133" s="68">
        <f t="shared" si="107"/>
        <v>5.024633447687572</v>
      </c>
      <c r="AG133" s="43">
        <f t="shared" si="108"/>
        <v>5.0358862425434854</v>
      </c>
      <c r="AH133" s="43">
        <v>5</v>
      </c>
      <c r="AK133" s="4" t="s">
        <v>218</v>
      </c>
      <c r="AL133" s="8" t="s">
        <v>61</v>
      </c>
      <c r="AM133" s="4" t="s">
        <v>255</v>
      </c>
      <c r="AN133" s="4" t="s">
        <v>257</v>
      </c>
      <c r="AO133" s="4" t="s">
        <v>259</v>
      </c>
      <c r="AP133" s="4" t="s">
        <v>261</v>
      </c>
      <c r="AQ133" s="4" t="s">
        <v>263</v>
      </c>
      <c r="AR133" s="4" t="s">
        <v>264</v>
      </c>
      <c r="AV133" s="4" t="s">
        <v>218</v>
      </c>
      <c r="AW133" s="8" t="s">
        <v>61</v>
      </c>
      <c r="AX133" s="34">
        <v>1.847</v>
      </c>
      <c r="AY133" s="34">
        <v>1.9910000000000001</v>
      </c>
      <c r="AZ133" s="34">
        <v>1.819</v>
      </c>
      <c r="BA133" s="34">
        <v>2.024</v>
      </c>
      <c r="BB133" s="34">
        <v>1.607</v>
      </c>
      <c r="BC133" s="34">
        <v>2.246</v>
      </c>
      <c r="BD133" s="34"/>
      <c r="BE133" s="34"/>
      <c r="BF133" s="34"/>
      <c r="BG133" s="4" t="s">
        <v>218</v>
      </c>
      <c r="BH133" s="8" t="s">
        <v>61</v>
      </c>
      <c r="BI133" s="12">
        <f t="shared" si="109"/>
        <v>0.88787978809659396</v>
      </c>
      <c r="BJ133" s="12">
        <f t="shared" si="110"/>
        <v>0.60163272687035441</v>
      </c>
      <c r="BK133" s="12">
        <f t="shared" si="111"/>
        <v>0.95767841292997702</v>
      </c>
      <c r="BL133" s="12">
        <f t="shared" si="112"/>
        <v>0.5502969170184413</v>
      </c>
      <c r="BM133" s="12">
        <f t="shared" si="113"/>
        <v>1.6984731997688605</v>
      </c>
      <c r="BN133" s="12">
        <f t="shared" si="114"/>
        <v>0.30200935136638946</v>
      </c>
      <c r="BO133" s="12"/>
      <c r="BP133" s="68">
        <f t="shared" si="117"/>
        <v>4.9979703960506159</v>
      </c>
      <c r="BQ133" s="43">
        <f t="shared" si="118"/>
        <v>4.9948784691258474</v>
      </c>
      <c r="BR133" s="43">
        <v>4.9948784691258474</v>
      </c>
      <c r="BS133" s="43"/>
      <c r="BT133" s="43"/>
      <c r="BU133" s="4" t="s">
        <v>218</v>
      </c>
      <c r="BV133" s="108" t="s">
        <v>61</v>
      </c>
      <c r="BW133" s="106" t="str">
        <f>"O9'="&amp;TEXT(BI133," 0.##0")</f>
        <v>O9'= 0.888</v>
      </c>
      <c r="BX133" s="106" t="str">
        <f>"O5="&amp;TEXT(BJ133," 0.##0")</f>
        <v>O5= 0.602</v>
      </c>
      <c r="BY133" s="106" t="str">
        <f>"O8'="&amp;TEXT(BK133," 0.##0")</f>
        <v>O8'= 0.958</v>
      </c>
      <c r="BZ133" s="106" t="str">
        <f>"O4="&amp;TEXT(BL133," 0.##0")</f>
        <v>O4= 0.550</v>
      </c>
      <c r="CA133" s="106" t="str">
        <f>"O14="&amp;TEXT(BM133," 0.##0")</f>
        <v>O14= 1.698</v>
      </c>
      <c r="CB133" s="106" t="str">
        <f>"O2'="&amp;TEXT(BN133," 0.##0")</f>
        <v>O2'= 0.302</v>
      </c>
      <c r="CC133" s="43"/>
      <c r="CD133" s="43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</row>
    <row r="134" spans="1:119" x14ac:dyDescent="0.35">
      <c r="C134" s="4" t="s">
        <v>383</v>
      </c>
      <c r="D134" s="8" t="s">
        <v>47</v>
      </c>
      <c r="E134" s="4" t="s">
        <v>403</v>
      </c>
      <c r="F134" s="4" t="s">
        <v>405</v>
      </c>
      <c r="G134" s="4" t="s">
        <v>406</v>
      </c>
      <c r="H134" s="4" t="s">
        <v>408</v>
      </c>
      <c r="I134" s="4" t="s">
        <v>410</v>
      </c>
      <c r="J134" s="4" t="s">
        <v>142</v>
      </c>
      <c r="N134" s="4" t="s">
        <v>383</v>
      </c>
      <c r="O134" s="8" t="s">
        <v>47</v>
      </c>
      <c r="P134" s="34">
        <v>1.992</v>
      </c>
      <c r="Q134" s="34">
        <v>1.8440000000000001</v>
      </c>
      <c r="R134" s="34">
        <v>2.0150000000000001</v>
      </c>
      <c r="S134" s="34">
        <v>1.8049999999999999</v>
      </c>
      <c r="T134" s="34">
        <v>1.607</v>
      </c>
      <c r="U134" s="34">
        <v>2.23</v>
      </c>
      <c r="W134" s="4" t="s">
        <v>383</v>
      </c>
      <c r="X134" s="8" t="s">
        <v>47</v>
      </c>
      <c r="Y134" s="12">
        <f t="shared" si="106"/>
        <v>0.60000888783893525</v>
      </c>
      <c r="Z134" s="12">
        <f t="shared" si="106"/>
        <v>0.8951080776823942</v>
      </c>
      <c r="AA134" s="12">
        <f t="shared" si="106"/>
        <v>0.56384664359749914</v>
      </c>
      <c r="AB134" s="12">
        <f t="shared" si="106"/>
        <v>0.99460917751103628</v>
      </c>
      <c r="AC134" s="12">
        <f t="shared" si="106"/>
        <v>1.6984731997688605</v>
      </c>
      <c r="AD134" s="12">
        <f t="shared" si="106"/>
        <v>0.31535570530654911</v>
      </c>
      <c r="AE134" s="12"/>
      <c r="AF134" s="68">
        <f t="shared" si="107"/>
        <v>5.0674016917052747</v>
      </c>
      <c r="AG134" s="43">
        <f t="shared" si="108"/>
        <v>5.1016638018427125</v>
      </c>
      <c r="AH134" s="43">
        <v>5</v>
      </c>
      <c r="AK134" s="4" t="s">
        <v>218</v>
      </c>
      <c r="AL134" s="8" t="s">
        <v>62</v>
      </c>
      <c r="AM134" s="4" t="s">
        <v>256</v>
      </c>
      <c r="AN134" s="4" t="s">
        <v>258</v>
      </c>
      <c r="AO134" s="4" t="s">
        <v>260</v>
      </c>
      <c r="AP134" s="4" t="s">
        <v>262</v>
      </c>
      <c r="AQ134" s="4" t="s">
        <v>72</v>
      </c>
      <c r="AR134" s="4" t="s">
        <v>265</v>
      </c>
      <c r="AV134" s="4" t="s">
        <v>218</v>
      </c>
      <c r="AW134" s="8" t="s">
        <v>62</v>
      </c>
      <c r="AX134" s="34">
        <v>1.847</v>
      </c>
      <c r="AY134" s="34">
        <v>1.9910000000000001</v>
      </c>
      <c r="AZ134" s="34">
        <v>1.819</v>
      </c>
      <c r="BA134" s="34">
        <v>2.024</v>
      </c>
      <c r="BB134" s="34">
        <v>1.607</v>
      </c>
      <c r="BC134" s="34">
        <v>2.246</v>
      </c>
      <c r="BD134" s="34"/>
      <c r="BE134" s="34"/>
      <c r="BF134" s="34"/>
      <c r="BG134" s="4" t="s">
        <v>218</v>
      </c>
      <c r="BH134" s="8" t="s">
        <v>62</v>
      </c>
      <c r="BI134" s="12">
        <f t="shared" si="109"/>
        <v>0.88787978809659396</v>
      </c>
      <c r="BJ134" s="12">
        <f t="shared" si="110"/>
        <v>0.60163272687035441</v>
      </c>
      <c r="BK134" s="12">
        <f t="shared" si="111"/>
        <v>0.95767841292997702</v>
      </c>
      <c r="BL134" s="12">
        <f t="shared" si="112"/>
        <v>0.5502969170184413</v>
      </c>
      <c r="BM134" s="12">
        <f t="shared" si="113"/>
        <v>1.6984731997688605</v>
      </c>
      <c r="BN134" s="12">
        <f t="shared" si="114"/>
        <v>0.30200935136638946</v>
      </c>
      <c r="BO134" s="12"/>
      <c r="BP134" s="68">
        <f t="shared" si="117"/>
        <v>4.9979703960506159</v>
      </c>
      <c r="BQ134" s="43">
        <f t="shared" si="118"/>
        <v>4.9948784691258474</v>
      </c>
      <c r="BR134" s="43">
        <v>4.9948784691258474</v>
      </c>
      <c r="BS134" s="43"/>
      <c r="BT134" s="43"/>
      <c r="BU134" s="4" t="s">
        <v>218</v>
      </c>
      <c r="BV134" s="108" t="s">
        <v>62</v>
      </c>
      <c r="BW134" s="106" t="str">
        <f>"O9="&amp;TEXT(BI134," 0.##0")</f>
        <v>O9= 0.888</v>
      </c>
      <c r="BX134" s="106" t="str">
        <f>"O5'="&amp;TEXT(BJ134," 0.##0")</f>
        <v>O5'= 0.602</v>
      </c>
      <c r="BY134" s="106" t="str">
        <f>"O8="&amp;TEXT(BK134," 0.##0")</f>
        <v>O8= 0.958</v>
      </c>
      <c r="BZ134" s="106" t="str">
        <f>"O4'="&amp;TEXT(BL134," 0.##0")</f>
        <v>O4'= 0.550</v>
      </c>
      <c r="CA134" s="106" t="str">
        <f>"O14'="&amp;TEXT(BM134," 0.##0")</f>
        <v>O14'= 1.698</v>
      </c>
      <c r="CB134" s="106" t="str">
        <f>"O2="&amp;TEXT(BN134," 0.##0")</f>
        <v>O2= 0.302</v>
      </c>
      <c r="CC134" s="43"/>
      <c r="CD134" s="43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</row>
    <row r="135" spans="1:119" x14ac:dyDescent="0.35">
      <c r="C135" s="4" t="s">
        <v>383</v>
      </c>
      <c r="D135" s="8" t="s">
        <v>48</v>
      </c>
      <c r="E135" s="4" t="s">
        <v>404</v>
      </c>
      <c r="F135" s="4" t="s">
        <v>56</v>
      </c>
      <c r="G135" s="4" t="s">
        <v>407</v>
      </c>
      <c r="H135" s="4" t="s">
        <v>409</v>
      </c>
      <c r="I135" s="4" t="s">
        <v>59</v>
      </c>
      <c r="J135" s="4" t="s">
        <v>143</v>
      </c>
      <c r="N135" s="4" t="s">
        <v>383</v>
      </c>
      <c r="O135" s="8" t="s">
        <v>48</v>
      </c>
      <c r="P135" s="34">
        <v>1.992</v>
      </c>
      <c r="Q135" s="34">
        <v>1.8440000000000001</v>
      </c>
      <c r="R135" s="34">
        <v>2.0150000000000001</v>
      </c>
      <c r="S135" s="34">
        <v>1.8049999999999999</v>
      </c>
      <c r="T135" s="34">
        <v>1.607</v>
      </c>
      <c r="U135" s="34">
        <v>2.23</v>
      </c>
      <c r="W135" s="4" t="s">
        <v>383</v>
      </c>
      <c r="X135" s="8" t="s">
        <v>48</v>
      </c>
      <c r="Y135" s="12">
        <f t="shared" si="106"/>
        <v>0.60000888783893525</v>
      </c>
      <c r="Z135" s="12">
        <f t="shared" si="106"/>
        <v>0.8951080776823942</v>
      </c>
      <c r="AA135" s="12">
        <f t="shared" si="106"/>
        <v>0.56384664359749914</v>
      </c>
      <c r="AB135" s="12">
        <f t="shared" si="106"/>
        <v>0.99460917751103628</v>
      </c>
      <c r="AC135" s="12">
        <f t="shared" si="106"/>
        <v>1.6984731997688605</v>
      </c>
      <c r="AD135" s="12">
        <f t="shared" si="106"/>
        <v>0.31535570530654911</v>
      </c>
      <c r="AE135" s="12"/>
      <c r="AF135" s="68">
        <f t="shared" si="107"/>
        <v>5.0674016917052747</v>
      </c>
      <c r="AG135" s="43">
        <f t="shared" si="108"/>
        <v>5.1016638018427125</v>
      </c>
      <c r="AH135" s="43">
        <v>5</v>
      </c>
      <c r="AW135" s="8"/>
      <c r="AX135" s="34"/>
      <c r="AY135" s="34"/>
      <c r="AZ135" s="34"/>
      <c r="BA135" s="34"/>
      <c r="BB135" s="34"/>
      <c r="BC135" s="34"/>
      <c r="BD135" s="34"/>
      <c r="BE135" s="34"/>
      <c r="BF135" s="34"/>
      <c r="BN135" t="s">
        <v>839</v>
      </c>
      <c r="BP135" s="70">
        <f>AVERAGE(BP125:BP134)</f>
        <v>5.0019037444276249</v>
      </c>
      <c r="BQ135" s="69"/>
      <c r="BR135" s="70">
        <f>AVERAGE(BR125:BR134)</f>
        <v>4.9788256115195937</v>
      </c>
      <c r="BS135" s="70"/>
      <c r="BT135" s="70"/>
      <c r="BU135" s="109"/>
      <c r="BV135" s="109"/>
      <c r="BW135" s="70"/>
      <c r="BX135" s="70"/>
      <c r="BY135" s="70"/>
      <c r="BZ135" s="70"/>
      <c r="CA135" s="70"/>
      <c r="CB135" s="70"/>
      <c r="CC135" s="70"/>
      <c r="CD135" s="70"/>
      <c r="CH135" s="21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20"/>
      <c r="DG135" s="20"/>
      <c r="DH135" s="20"/>
      <c r="DI135" s="20"/>
      <c r="DJ135" s="20"/>
      <c r="DK135" s="20"/>
      <c r="DL135" s="9"/>
      <c r="DM135" s="54"/>
      <c r="DN135" s="21"/>
      <c r="DO135" s="21"/>
    </row>
    <row r="136" spans="1:119" x14ac:dyDescent="0.35">
      <c r="B136" s="25"/>
      <c r="C136" s="14" t="s">
        <v>769</v>
      </c>
      <c r="D136" s="32" t="s">
        <v>47</v>
      </c>
      <c r="E136" s="14" t="s">
        <v>195</v>
      </c>
      <c r="F136" s="14" t="s">
        <v>801</v>
      </c>
      <c r="G136" s="14" t="s">
        <v>378</v>
      </c>
      <c r="H136" s="14" t="s">
        <v>408</v>
      </c>
      <c r="I136" s="14" t="s">
        <v>802</v>
      </c>
      <c r="J136" s="14" t="s">
        <v>217</v>
      </c>
      <c r="K136" s="25"/>
      <c r="L136" s="25"/>
      <c r="M136" s="25"/>
      <c r="N136" s="14" t="s">
        <v>769</v>
      </c>
      <c r="O136" s="32" t="s">
        <v>47</v>
      </c>
      <c r="P136" s="38">
        <v>2.0139999999999998</v>
      </c>
      <c r="Q136" s="38">
        <v>1.8149999999999999</v>
      </c>
      <c r="R136" s="38">
        <v>2.0169999999999999</v>
      </c>
      <c r="S136" s="38">
        <v>1.8049999999999999</v>
      </c>
      <c r="T136" s="38">
        <v>1.629</v>
      </c>
      <c r="U136" s="38">
        <v>2.2250000000000001</v>
      </c>
      <c r="V136" s="25"/>
      <c r="W136" s="14" t="s">
        <v>769</v>
      </c>
      <c r="X136" s="32" t="s">
        <v>47</v>
      </c>
      <c r="Y136" s="37">
        <f t="shared" si="106"/>
        <v>0.56537261463920563</v>
      </c>
      <c r="Z136" s="37">
        <f t="shared" si="106"/>
        <v>0.96808785896333505</v>
      </c>
      <c r="AA136" s="37">
        <f t="shared" si="106"/>
        <v>0.56080704643086732</v>
      </c>
      <c r="AB136" s="37">
        <f t="shared" si="106"/>
        <v>0.99460917751103628</v>
      </c>
      <c r="AC136" s="37">
        <f t="shared" si="106"/>
        <v>1.6004266825222597</v>
      </c>
      <c r="AD136" s="37">
        <f t="shared" si="106"/>
        <v>0.31964619338397132</v>
      </c>
      <c r="AE136" s="37"/>
      <c r="AF136" s="92">
        <f t="shared" si="107"/>
        <v>5.0089495734506757</v>
      </c>
      <c r="AG136" s="88">
        <f t="shared" si="108"/>
        <v>5.0117644439671389</v>
      </c>
      <c r="AH136" s="88">
        <v>5</v>
      </c>
      <c r="AW136" s="8"/>
      <c r="AX136" s="34"/>
      <c r="AY136" s="34"/>
      <c r="AZ136" s="34"/>
      <c r="BA136" s="34"/>
      <c r="BB136" s="34"/>
      <c r="BC136" s="34"/>
      <c r="BD136" s="34"/>
      <c r="BE136" s="34"/>
      <c r="BF136" s="34"/>
      <c r="CI136" s="33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33"/>
      <c r="DM136" s="31"/>
    </row>
    <row r="137" spans="1:119" x14ac:dyDescent="0.35">
      <c r="B137" s="25"/>
      <c r="C137" s="14" t="s">
        <v>769</v>
      </c>
      <c r="D137" s="32" t="s">
        <v>48</v>
      </c>
      <c r="E137" s="14" t="s">
        <v>196</v>
      </c>
      <c r="F137" s="14" t="s">
        <v>803</v>
      </c>
      <c r="G137" s="14" t="s">
        <v>379</v>
      </c>
      <c r="H137" s="14" t="s">
        <v>409</v>
      </c>
      <c r="I137" s="14" t="s">
        <v>804</v>
      </c>
      <c r="J137" s="14" t="s">
        <v>805</v>
      </c>
      <c r="K137" s="25"/>
      <c r="L137" s="25"/>
      <c r="M137" s="25"/>
      <c r="N137" s="14" t="s">
        <v>769</v>
      </c>
      <c r="O137" s="32" t="s">
        <v>48</v>
      </c>
      <c r="P137" s="38">
        <v>2.0139999999999998</v>
      </c>
      <c r="Q137" s="38">
        <v>1.8149999999999999</v>
      </c>
      <c r="R137" s="38">
        <v>2.0169999999999999</v>
      </c>
      <c r="S137" s="38">
        <v>1.8049999999999999</v>
      </c>
      <c r="T137" s="38">
        <v>1.629</v>
      </c>
      <c r="U137" s="38">
        <v>2.2250000000000001</v>
      </c>
      <c r="V137" s="25"/>
      <c r="W137" s="14" t="s">
        <v>769</v>
      </c>
      <c r="X137" s="32" t="s">
        <v>48</v>
      </c>
      <c r="Y137" s="37">
        <f t="shared" si="106"/>
        <v>0.56537261463920563</v>
      </c>
      <c r="Z137" s="37">
        <f t="shared" si="106"/>
        <v>0.96808785896333505</v>
      </c>
      <c r="AA137" s="37">
        <f t="shared" si="106"/>
        <v>0.56080704643086732</v>
      </c>
      <c r="AB137" s="37">
        <f t="shared" si="106"/>
        <v>0.99460917751103628</v>
      </c>
      <c r="AC137" s="37">
        <f t="shared" si="106"/>
        <v>1.6004266825222597</v>
      </c>
      <c r="AD137" s="37">
        <f t="shared" si="106"/>
        <v>0.31964619338397132</v>
      </c>
      <c r="AE137" s="37"/>
      <c r="AF137" s="92">
        <f t="shared" si="107"/>
        <v>5.0089495734506757</v>
      </c>
      <c r="AG137" s="88">
        <f t="shared" si="108"/>
        <v>5.0117644439671389</v>
      </c>
      <c r="AH137" s="88">
        <v>5</v>
      </c>
      <c r="AK137" s="4" t="s">
        <v>648</v>
      </c>
      <c r="AL137" s="8" t="s">
        <v>0</v>
      </c>
      <c r="AM137" s="4" t="s">
        <v>869</v>
      </c>
      <c r="AN137" s="4" t="s">
        <v>871</v>
      </c>
      <c r="AO137" s="4" t="s">
        <v>873</v>
      </c>
      <c r="AP137" s="4" t="s">
        <v>875</v>
      </c>
      <c r="AQ137" s="4" t="s">
        <v>877</v>
      </c>
      <c r="AR137" s="4" t="s">
        <v>431</v>
      </c>
      <c r="AV137" s="4" t="s">
        <v>648</v>
      </c>
      <c r="AW137" s="8" t="s">
        <v>0</v>
      </c>
      <c r="AX137" s="34">
        <v>1.696</v>
      </c>
      <c r="AY137" s="34">
        <v>2.1059999999999999</v>
      </c>
      <c r="AZ137" s="34">
        <v>2.1070000000000002</v>
      </c>
      <c r="BA137" s="34">
        <v>1.696</v>
      </c>
      <c r="BB137" s="34">
        <v>1.913</v>
      </c>
      <c r="BC137" s="34">
        <v>1.9059999999999999</v>
      </c>
      <c r="BD137" s="34"/>
      <c r="BE137" s="34"/>
      <c r="BF137" s="34"/>
      <c r="BG137" s="4" t="s">
        <v>648</v>
      </c>
      <c r="BH137" s="8" t="s">
        <v>0</v>
      </c>
      <c r="BI137" s="12">
        <f t="shared" ref="BI137:BI146" si="119">EXP((1.803-AX137)/0.37)</f>
        <v>1.3353443373447969</v>
      </c>
      <c r="BJ137" s="12">
        <f t="shared" ref="BJ137:BJ146" si="120">EXP((1.803-AY137)/0.37)</f>
        <v>0.44090805430219954</v>
      </c>
      <c r="BK137" s="12">
        <f t="shared" ref="BK137:BK146" si="121">EXP((1.803-AZ137)/0.37)</f>
        <v>0.43971801979133157</v>
      </c>
      <c r="BL137" s="12">
        <f t="shared" ref="BL137:BL146" si="122">EXP((1.803-BA137)/0.37)</f>
        <v>1.3353443373447969</v>
      </c>
      <c r="BM137" s="12">
        <f t="shared" ref="BM137:BM146" si="123">EXP((1.803-BB137)/0.37)</f>
        <v>0.74282314021926388</v>
      </c>
      <c r="BN137" s="12">
        <f t="shared" ref="BN137:BN146" si="124">EXP((1.803-BC137)/0.37)</f>
        <v>0.75701033097539072</v>
      </c>
      <c r="BO137" s="12"/>
      <c r="BP137" s="68">
        <f t="shared" ref="BP137" si="125">SUM(BI137:BN137)</f>
        <v>5.0511482199777795</v>
      </c>
      <c r="BQ137" s="43">
        <f t="shared" ref="BQ137" si="126">(BP137*1.538)-2.692</f>
        <v>5.0766659623258246</v>
      </c>
      <c r="BR137" s="43">
        <v>5</v>
      </c>
      <c r="BS137" s="43"/>
      <c r="BT137" s="43"/>
      <c r="BU137" s="4" t="s">
        <v>648</v>
      </c>
      <c r="BV137" s="108" t="s">
        <v>0</v>
      </c>
      <c r="BW137" s="106" t="str">
        <f>"O1="&amp;TEXT(BI137," 0.##0")</f>
        <v>O1= 1.335</v>
      </c>
      <c r="BX137" s="106" t="str">
        <f>"O2'="&amp;TEXT(BJ137," 0.##0")</f>
        <v>O2'= 0.441</v>
      </c>
      <c r="BY137" s="106" t="str">
        <f>"O2="&amp;TEXT(BK137," 0.##0")</f>
        <v>O2= 0.440</v>
      </c>
      <c r="BZ137" s="106" t="str">
        <f>"O3'="&amp;TEXT(BL137," 0.##0")</f>
        <v>O3'= 1.335</v>
      </c>
      <c r="CA137" s="106" t="str">
        <f>"O4="&amp;TEXT(BM137," 0.##0")</f>
        <v>O4= 0.743</v>
      </c>
      <c r="CB137" s="106" t="str">
        <f>"O5'="&amp;TEXT(BN137," 0.##0")</f>
        <v>O5'= 0.757</v>
      </c>
      <c r="CC137" s="43"/>
      <c r="CD137" s="43"/>
      <c r="CE137" s="43"/>
      <c r="CI137" s="7"/>
      <c r="CJ137" s="16" t="s">
        <v>1</v>
      </c>
      <c r="CK137" s="16" t="s">
        <v>74</v>
      </c>
      <c r="CL137" s="16" t="s">
        <v>3</v>
      </c>
      <c r="CM137" s="16" t="s">
        <v>2</v>
      </c>
      <c r="CN137" s="16" t="s">
        <v>75</v>
      </c>
      <c r="CO137" s="16" t="s">
        <v>4</v>
      </c>
      <c r="CP137" s="16" t="s">
        <v>5</v>
      </c>
      <c r="CQ137" s="16" t="s">
        <v>76</v>
      </c>
      <c r="CR137" s="16" t="s">
        <v>77</v>
      </c>
      <c r="CS137" s="16" t="s">
        <v>6</v>
      </c>
      <c r="CT137" s="16" t="s">
        <v>78</v>
      </c>
      <c r="CU137" s="16" t="s">
        <v>79</v>
      </c>
      <c r="CV137" s="16" t="s">
        <v>80</v>
      </c>
      <c r="CW137" s="16" t="s">
        <v>81</v>
      </c>
      <c r="CX137" s="16" t="s">
        <v>82</v>
      </c>
      <c r="CY137" s="16" t="s">
        <v>83</v>
      </c>
      <c r="CZ137" s="16" t="s">
        <v>84</v>
      </c>
      <c r="DA137" s="16" t="s">
        <v>85</v>
      </c>
      <c r="DB137" s="16" t="s">
        <v>86</v>
      </c>
      <c r="DC137" s="16" t="s">
        <v>87</v>
      </c>
      <c r="DD137" s="16" t="s">
        <v>88</v>
      </c>
      <c r="DE137" s="16" t="s">
        <v>89</v>
      </c>
      <c r="DF137" s="16" t="s">
        <v>90</v>
      </c>
      <c r="DG137" s="16" t="s">
        <v>91</v>
      </c>
      <c r="DH137" s="16" t="s">
        <v>92</v>
      </c>
      <c r="DI137" s="16" t="s">
        <v>93</v>
      </c>
      <c r="DJ137" s="16" t="s">
        <v>94</v>
      </c>
      <c r="DK137" s="16" t="s">
        <v>95</v>
      </c>
      <c r="DL137" s="20"/>
      <c r="DM137" s="50"/>
    </row>
    <row r="138" spans="1:119" x14ac:dyDescent="0.35">
      <c r="C138" s="4" t="s">
        <v>564</v>
      </c>
      <c r="D138" s="8" t="s">
        <v>47</v>
      </c>
      <c r="E138" s="4" t="s">
        <v>133</v>
      </c>
      <c r="F138" s="4" t="s">
        <v>592</v>
      </c>
      <c r="G138" s="4" t="s">
        <v>594</v>
      </c>
      <c r="H138" s="4" t="s">
        <v>596</v>
      </c>
      <c r="I138" s="4" t="s">
        <v>598</v>
      </c>
      <c r="J138" s="4" t="s">
        <v>600</v>
      </c>
      <c r="N138" s="4" t="s">
        <v>564</v>
      </c>
      <c r="O138" s="8" t="s">
        <v>47</v>
      </c>
      <c r="P138" s="34">
        <v>1.9990000000000001</v>
      </c>
      <c r="Q138" s="34">
        <v>1.8180000000000001</v>
      </c>
      <c r="R138" s="34">
        <v>1.994</v>
      </c>
      <c r="S138" s="34">
        <v>1.8260000000000001</v>
      </c>
      <c r="T138" s="34">
        <v>1.6140000000000001</v>
      </c>
      <c r="U138" s="34">
        <v>2.2349999999999999</v>
      </c>
      <c r="W138" s="4" t="s">
        <v>564</v>
      </c>
      <c r="X138" s="8" t="s">
        <v>47</v>
      </c>
      <c r="Y138" s="12">
        <f t="shared" si="106"/>
        <v>0.5887640736021541</v>
      </c>
      <c r="Z138" s="12">
        <f t="shared" si="106"/>
        <v>0.96027023384793775</v>
      </c>
      <c r="AA138" s="12">
        <f t="shared" si="106"/>
        <v>0.59677434643279503</v>
      </c>
      <c r="AB138" s="12">
        <f t="shared" si="106"/>
        <v>0.939730485707166</v>
      </c>
      <c r="AC138" s="12">
        <f t="shared" si="106"/>
        <v>1.666641978590885</v>
      </c>
      <c r="AD138" s="12">
        <f t="shared" si="106"/>
        <v>0.31112280680261012</v>
      </c>
      <c r="AE138" s="12"/>
      <c r="AF138" s="68">
        <f t="shared" si="107"/>
        <v>5.0633039249835479</v>
      </c>
      <c r="AG138" s="43">
        <f t="shared" si="108"/>
        <v>5.0953614366246969</v>
      </c>
      <c r="AH138" s="43">
        <v>5</v>
      </c>
      <c r="AK138" s="4" t="s">
        <v>648</v>
      </c>
      <c r="AL138" s="8" t="s">
        <v>7</v>
      </c>
      <c r="AM138" s="4" t="s">
        <v>870</v>
      </c>
      <c r="AN138" s="4" t="s">
        <v>872</v>
      </c>
      <c r="AO138" s="4" t="s">
        <v>874</v>
      </c>
      <c r="AP138" s="4" t="s">
        <v>876</v>
      </c>
      <c r="AQ138" s="4" t="s">
        <v>664</v>
      </c>
      <c r="AR138" s="4" t="s">
        <v>528</v>
      </c>
      <c r="AV138" s="4" t="s">
        <v>648</v>
      </c>
      <c r="AW138" s="8" t="s">
        <v>7</v>
      </c>
      <c r="AX138" s="34">
        <v>1.696</v>
      </c>
      <c r="AY138" s="34">
        <v>2.0979999999999999</v>
      </c>
      <c r="AZ138" s="34">
        <v>2.1269999999999998</v>
      </c>
      <c r="BA138" s="34">
        <v>1.6850000000000001</v>
      </c>
      <c r="BB138" s="34">
        <v>1.9179999999999999</v>
      </c>
      <c r="BC138" s="34">
        <v>1.9219999999999999</v>
      </c>
      <c r="BD138" s="34"/>
      <c r="BE138" s="34"/>
      <c r="BF138" s="34"/>
      <c r="BG138" s="4" t="s">
        <v>648</v>
      </c>
      <c r="BH138" s="8" t="s">
        <v>7</v>
      </c>
      <c r="BI138" s="12">
        <f t="shared" si="119"/>
        <v>1.3353443373447969</v>
      </c>
      <c r="BJ138" s="12">
        <f t="shared" si="120"/>
        <v>0.45054500928700031</v>
      </c>
      <c r="BK138" s="12">
        <f t="shared" si="121"/>
        <v>0.4165804512868676</v>
      </c>
      <c r="BL138" s="12">
        <f t="shared" si="122"/>
        <v>1.3756397820233868</v>
      </c>
      <c r="BM138" s="12">
        <f t="shared" si="123"/>
        <v>0.73285251052709166</v>
      </c>
      <c r="BN138" s="12">
        <f t="shared" si="124"/>
        <v>0.72497245234010876</v>
      </c>
      <c r="BO138" s="12"/>
      <c r="BP138" s="68">
        <f t="shared" ref="BP138:BP146" si="127">SUM(BI138:BN138)</f>
        <v>5.0359345428092519</v>
      </c>
      <c r="BQ138" s="43">
        <f t="shared" ref="BQ138:BQ146" si="128">(BP138*1.538)-2.692</f>
        <v>5.0532673268406292</v>
      </c>
      <c r="BR138" s="43">
        <v>5</v>
      </c>
      <c r="BS138" s="43"/>
      <c r="BT138" s="43"/>
      <c r="BU138" s="4" t="s">
        <v>648</v>
      </c>
      <c r="BV138" s="108" t="s">
        <v>7</v>
      </c>
      <c r="BW138" s="106" t="str">
        <f>"O1'="&amp;TEXT(BI138," 0.##0")</f>
        <v>O1'= 1.335</v>
      </c>
      <c r="BX138" s="106" t="str">
        <f>"O2="&amp;TEXT(BJ138," 0.##0")</f>
        <v>O2= 0.451</v>
      </c>
      <c r="BY138" s="106" t="str">
        <f>"O2'="&amp;TEXT(BK138," 0.##0")</f>
        <v>O2'= 0.417</v>
      </c>
      <c r="BZ138" s="106" t="str">
        <f>"O3="&amp;TEXT(BL138," 0.##0")</f>
        <v>O3= 1.376</v>
      </c>
      <c r="CA138" s="106" t="str">
        <f>"O4'="&amp;TEXT(BM138," 0.##0")</f>
        <v>O4'= 0.733</v>
      </c>
      <c r="CB138" s="106" t="str">
        <f>"O5="&amp;TEXT(BN138," 0.##0")</f>
        <v>O5= 0.725</v>
      </c>
      <c r="CC138" s="43"/>
      <c r="CD138" s="43"/>
      <c r="CE138" s="43"/>
      <c r="CI138" s="10" t="s">
        <v>648</v>
      </c>
      <c r="CJ138" s="52" t="str">
        <f>"V1 ="&amp;TEXT(BI137," 0.##0")</f>
        <v>V1 = 1.335</v>
      </c>
      <c r="CK138" s="52" t="str">
        <f>"V1' ="&amp;TEXT(BI138," 0.##0")</f>
        <v>V1' = 1.335</v>
      </c>
      <c r="CL138" s="52" t="str">
        <f>"V1 ="&amp;TEXT(BK137," 0.##0")</f>
        <v>V1 = 0.440</v>
      </c>
      <c r="CM138" s="52" t="str">
        <f>"V1 ="&amp;TEXT(BJ137," 0.##0")</f>
        <v>V1 = 0.441</v>
      </c>
      <c r="CN138" s="52" t="str">
        <f>"V1' ="&amp;TEXT(BL138," 0.##0")</f>
        <v>V1' = 1.376</v>
      </c>
      <c r="CO138" s="52" t="str">
        <f>"V1 ="&amp;TEXT(BL137," 0.##0")</f>
        <v>V1 = 1.335</v>
      </c>
      <c r="CP138" s="52" t="str">
        <f>"V1 ="&amp;TEXT(BM137," 0.##0")</f>
        <v>V1 = 0.743</v>
      </c>
      <c r="CQ138" s="52" t="str">
        <f>"V1' ="&amp;TEXT(BM138," 0.##0")</f>
        <v>V1' = 0.733</v>
      </c>
      <c r="CR138" s="52" t="str">
        <f>"V1' ="&amp;TEXT(BN138," 0.##0")</f>
        <v>V1' = 0.725</v>
      </c>
      <c r="CS138" s="52" t="str">
        <f>"V1 ="&amp;TEXT(BN137," 0.##0")</f>
        <v>V1 = 0.757</v>
      </c>
      <c r="CT138" s="52" t="str">
        <f>"V2 ="&amp;TEXT(BM139," 0.##0")</f>
        <v>V2 = 0.778</v>
      </c>
      <c r="CU138" s="52" t="str">
        <f>"V2' ="&amp;TEXT(BM140," 0.##0")</f>
        <v>V2' = 0.828</v>
      </c>
      <c r="CV138" s="52" t="str">
        <f>"V3 ="&amp;TEXT(BM141," 0.##0")</f>
        <v>V3 = 0.823</v>
      </c>
      <c r="CW138" s="52" t="str">
        <f>"V3' ="&amp;TEXT(BM142," 0.##0")</f>
        <v>V3' = 0.828</v>
      </c>
      <c r="CX138" s="52" t="str">
        <f>"V2 ="&amp;TEXT(BN139," 0.##0")</f>
        <v>V2 = 0.876</v>
      </c>
      <c r="CY138" s="52" t="str">
        <f>"V2' ="&amp;TEXT(BN140," 0.##0")</f>
        <v>V2' = 0.817</v>
      </c>
      <c r="CZ138" s="52" t="str">
        <f>"V3 ="&amp;TEXT(BN141," 0.##0")</f>
        <v>V3 = 0.799</v>
      </c>
      <c r="DA138" s="52" t="str">
        <f>"V3' ="&amp;TEXT(BN142," 0.##0")</f>
        <v>V3' = 0.810</v>
      </c>
      <c r="DB138" s="52" t="str">
        <f>"V2 ="&amp;TEXT(BJ139," 0.##0")</f>
        <v>V2 = 1.769</v>
      </c>
      <c r="DC138" s="52" t="str">
        <f>"V2' ="&amp;TEXT(BJ140," 0.##0")</f>
        <v>V2' = 1.708</v>
      </c>
      <c r="DD138" s="52" t="str">
        <f>"V2 ="&amp;TEXT(BL139," 0.##0")</f>
        <v>V2 = 0.912</v>
      </c>
      <c r="DE138" s="52" t="str">
        <f>"V2' ="&amp;TEXT(BL140," 0.##0")</f>
        <v>V2' = 0.90</v>
      </c>
      <c r="DF138" s="52" t="str">
        <f>"V3 ="&amp;TEXT(BJ141," 0.##0")</f>
        <v>V3 = 1.740</v>
      </c>
      <c r="DG138" s="52" t="str">
        <f>"V3' ="&amp;TEXT(BJ142," 0.##0")</f>
        <v>V3' = 1.731</v>
      </c>
      <c r="DH138" s="52" t="str">
        <f>"V4 ="&amp;TEXT(BM143," 0.##0")</f>
        <v>V4 = 1.703</v>
      </c>
      <c r="DI138" s="52" t="str">
        <f>"V4' ="&amp;TEXT(BM144," 0.##0")</f>
        <v>V4' = 1.740</v>
      </c>
      <c r="DJ138" s="52" t="str">
        <f>"V5 ="&amp;TEXT(BM145," 0.##0")</f>
        <v>V5 = 1.667</v>
      </c>
      <c r="DK138" s="52" t="str">
        <f>"V5' ="&amp;TEXT(BM146," 0.##0")</f>
        <v>V5' = 1.667</v>
      </c>
      <c r="DL138" s="10" t="s">
        <v>648</v>
      </c>
      <c r="DM138" s="28"/>
    </row>
    <row r="139" spans="1:119" x14ac:dyDescent="0.35">
      <c r="C139" s="4" t="s">
        <v>564</v>
      </c>
      <c r="D139" s="8" t="s">
        <v>48</v>
      </c>
      <c r="E139" s="4" t="s">
        <v>134</v>
      </c>
      <c r="F139" s="4" t="s">
        <v>593</v>
      </c>
      <c r="G139" s="4" t="s">
        <v>595</v>
      </c>
      <c r="H139" s="4" t="s">
        <v>597</v>
      </c>
      <c r="I139" s="4" t="s">
        <v>599</v>
      </c>
      <c r="J139" s="4" t="s">
        <v>601</v>
      </c>
      <c r="N139" s="4" t="s">
        <v>564</v>
      </c>
      <c r="O139" s="8" t="s">
        <v>48</v>
      </c>
      <c r="P139" s="34">
        <v>1.9990000000000001</v>
      </c>
      <c r="Q139" s="34">
        <v>1.8180000000000001</v>
      </c>
      <c r="R139" s="34">
        <v>1.994</v>
      </c>
      <c r="S139" s="34">
        <v>1.8260000000000001</v>
      </c>
      <c r="T139" s="34">
        <v>1.6140000000000001</v>
      </c>
      <c r="U139" s="34">
        <v>2.2349999999999999</v>
      </c>
      <c r="W139" s="4" t="s">
        <v>564</v>
      </c>
      <c r="X139" s="8" t="s">
        <v>48</v>
      </c>
      <c r="Y139" s="12">
        <f t="shared" si="106"/>
        <v>0.5887640736021541</v>
      </c>
      <c r="Z139" s="12">
        <f t="shared" si="106"/>
        <v>0.96027023384793775</v>
      </c>
      <c r="AA139" s="12">
        <f t="shared" si="106"/>
        <v>0.59677434643279503</v>
      </c>
      <c r="AB139" s="12">
        <f t="shared" si="106"/>
        <v>0.939730485707166</v>
      </c>
      <c r="AC139" s="12">
        <f t="shared" si="106"/>
        <v>1.666641978590885</v>
      </c>
      <c r="AD139" s="12">
        <f t="shared" si="106"/>
        <v>0.31112280680261012</v>
      </c>
      <c r="AE139" s="12"/>
      <c r="AF139" s="68">
        <f t="shared" si="107"/>
        <v>5.0633039249835479</v>
      </c>
      <c r="AG139" s="43">
        <f t="shared" si="108"/>
        <v>5.0953614366246969</v>
      </c>
      <c r="AH139" s="43">
        <v>5</v>
      </c>
      <c r="AK139" s="4" t="s">
        <v>648</v>
      </c>
      <c r="AL139" s="8" t="s">
        <v>20</v>
      </c>
      <c r="AM139" s="7" t="s">
        <v>789</v>
      </c>
      <c r="AN139" s="7" t="s">
        <v>112</v>
      </c>
      <c r="AO139" s="7" t="s">
        <v>879</v>
      </c>
      <c r="AP139" s="7" t="s">
        <v>881</v>
      </c>
      <c r="AQ139" s="7" t="s">
        <v>882</v>
      </c>
      <c r="AR139" s="7" t="s">
        <v>883</v>
      </c>
      <c r="AV139" s="4" t="s">
        <v>648</v>
      </c>
      <c r="AW139" s="8" t="s">
        <v>20</v>
      </c>
      <c r="AX139" s="35">
        <v>2.3359999999999999</v>
      </c>
      <c r="AY139" s="35">
        <v>1.5920000000000001</v>
      </c>
      <c r="AZ139" s="35">
        <v>2.0390000000000001</v>
      </c>
      <c r="BA139" s="35">
        <v>1.837</v>
      </c>
      <c r="BB139" s="35">
        <v>1.8959999999999999</v>
      </c>
      <c r="BC139" s="35">
        <v>1.8520000000000001</v>
      </c>
      <c r="BD139" s="35"/>
      <c r="BE139" s="35"/>
      <c r="BF139" s="35"/>
      <c r="BG139" s="4" t="s">
        <v>648</v>
      </c>
      <c r="BH139" s="8" t="s">
        <v>20</v>
      </c>
      <c r="BI139" s="12">
        <f t="shared" si="119"/>
        <v>0.23679972423039808</v>
      </c>
      <c r="BJ139" s="12">
        <f t="shared" si="120"/>
        <v>1.7687450260358883</v>
      </c>
      <c r="BK139" s="12">
        <f t="shared" si="121"/>
        <v>0.52843374919109776</v>
      </c>
      <c r="BL139" s="12">
        <f t="shared" si="122"/>
        <v>0.91220376083744736</v>
      </c>
      <c r="BM139" s="12">
        <f t="shared" si="123"/>
        <v>0.77774906036426894</v>
      </c>
      <c r="BN139" s="12">
        <f t="shared" si="124"/>
        <v>0.87596211873634389</v>
      </c>
      <c r="BO139" s="12"/>
      <c r="BP139" s="68">
        <f t="shared" si="127"/>
        <v>5.0998934393954443</v>
      </c>
      <c r="BQ139" s="43">
        <f t="shared" si="128"/>
        <v>5.1516361097901937</v>
      </c>
      <c r="BR139" s="43">
        <v>5</v>
      </c>
      <c r="BS139" s="43"/>
      <c r="BT139" s="43"/>
      <c r="BU139" s="4" t="s">
        <v>648</v>
      </c>
      <c r="BV139" s="108" t="s">
        <v>20</v>
      </c>
      <c r="BW139" s="106" t="str">
        <f>"O2="&amp;TEXT(BI139," 0.##0")</f>
        <v>O2= 0.237</v>
      </c>
      <c r="BX139" s="106" t="str">
        <f>"O10="&amp;TEXT(BJ139," 0.##0")</f>
        <v>O10= 1.769</v>
      </c>
      <c r="BY139" s="106" t="str">
        <f>"O1="&amp;TEXT(BK139," 0.##0")</f>
        <v>O1= 0.528</v>
      </c>
      <c r="BZ139" s="106" t="str">
        <f>"O11="&amp;TEXT(BL139," 0.##0")</f>
        <v>O11= 0.912</v>
      </c>
      <c r="CA139" s="106" t="str">
        <f>"O6="&amp;TEXT(BM139," 0.##0")</f>
        <v>O6= 0.778</v>
      </c>
      <c r="CB139" s="106" t="str">
        <f>"O8="&amp;TEXT(BN139," 0.##0")</f>
        <v>O8= 0.876</v>
      </c>
      <c r="CC139" s="43"/>
      <c r="CD139" s="43"/>
      <c r="CE139" s="43"/>
      <c r="CI139" s="10" t="s">
        <v>648</v>
      </c>
      <c r="CJ139" s="52" t="str">
        <f>"V2 ="&amp;TEXT(BK139," 0.##0")</f>
        <v>V2 = 0.528</v>
      </c>
      <c r="CK139" s="52" t="str">
        <f>"V2' ="&amp;TEXT(BK140," 0.##0")</f>
        <v>V2' = 0.559</v>
      </c>
      <c r="CL139" s="52" t="str">
        <f>"V1' ="&amp;TEXT(BJ138," 0.##0")</f>
        <v>V1' = 0.451</v>
      </c>
      <c r="CM139" s="52" t="str">
        <f>"V1' ="&amp;TEXT(BK138," 0.##0")</f>
        <v>V1' = 0.417</v>
      </c>
      <c r="CN139" s="52" t="str">
        <f>"V3 ="&amp;TEXT(BK141," 0.##0")</f>
        <v>V3 = 0.513</v>
      </c>
      <c r="CO139" s="52" t="str">
        <f>"V3' ="&amp;TEXT(BK142," 0.##0")</f>
        <v>V3' = 0.517</v>
      </c>
      <c r="CP139" s="52" t="str">
        <f>"V4 ="&amp;TEXT(BK143," 0.##0")</f>
        <v>V4 = 0.589</v>
      </c>
      <c r="CQ139" s="52" t="str">
        <f>"V4' ="&amp;TEXT(BK144," 0.##0")</f>
        <v>V4' = 0.594</v>
      </c>
      <c r="CR139" s="52" t="str">
        <f>"V4 ="&amp;TEXT(BI143," 0.##0")</f>
        <v>V4 = 0.561</v>
      </c>
      <c r="CS139" s="52" t="str">
        <f>"V4' ="&amp;TEXT(BI144," 0.##0")</f>
        <v>V4' = 0.607</v>
      </c>
      <c r="CT139" s="52" t="str">
        <f>"V4 ="&amp;TEXT(BJ143," 0.##0")</f>
        <v>V4 = 0.995</v>
      </c>
      <c r="CU139" s="52" t="str">
        <f>"V4' ="&amp;TEXT(BJ144," 0.##0")</f>
        <v>V4' = 0.902</v>
      </c>
      <c r="CV139" s="52" t="str">
        <f>"V4 ="&amp;TEXT(BL143," 0.##0")</f>
        <v>V4 = 0.968</v>
      </c>
      <c r="CW139" s="52" t="str">
        <f>"V4' ="&amp;TEXT(BL144," 0.##0")</f>
        <v>V4' = 0.922</v>
      </c>
      <c r="CX139" s="52" t="str">
        <f>"V5' ="&amp;TEXT(BK146," 0.##0")</f>
        <v>V5' = 0.927</v>
      </c>
      <c r="CY139" s="52" t="str">
        <f>"V5 ="&amp;TEXT(BK145," 0.##0")</f>
        <v>V5 = 0.960</v>
      </c>
      <c r="CZ139" s="52" t="str">
        <f>"V5' ="&amp;TEXT(BI146," 0.##0")</f>
        <v>V5' = 0.984</v>
      </c>
      <c r="DA139" s="52" t="str">
        <f>"V5 ="&amp;TEXT(BI145," 0.##0")</f>
        <v>V5 = 0.930</v>
      </c>
      <c r="DB139" s="7"/>
      <c r="DC139" s="7"/>
      <c r="DD139" s="52" t="str">
        <f>"V3 ="&amp;TEXT(BL141," 0.##0")</f>
        <v>V3 = 0.940</v>
      </c>
      <c r="DE139" s="52" t="str">
        <f>"V3' ="&amp;TEXT(BL142," 0.##0")</f>
        <v>V3' = 0.930</v>
      </c>
      <c r="DF139" s="7"/>
      <c r="DG139" s="7"/>
      <c r="DH139" s="7"/>
      <c r="DI139" s="7"/>
      <c r="DJ139" s="7"/>
      <c r="DK139" s="7"/>
      <c r="DL139" s="10" t="s">
        <v>648</v>
      </c>
      <c r="DM139" s="28"/>
    </row>
    <row r="140" spans="1:119" x14ac:dyDescent="0.35">
      <c r="C140" s="4" t="s">
        <v>473</v>
      </c>
      <c r="D140" s="8" t="s">
        <v>47</v>
      </c>
      <c r="E140" s="4" t="s">
        <v>505</v>
      </c>
      <c r="F140" s="4" t="s">
        <v>362</v>
      </c>
      <c r="G140" s="4" t="s">
        <v>414</v>
      </c>
      <c r="H140" s="4" t="s">
        <v>249</v>
      </c>
      <c r="I140" s="4" t="s">
        <v>507</v>
      </c>
      <c r="J140" s="4" t="s">
        <v>509</v>
      </c>
      <c r="N140" s="4" t="s">
        <v>473</v>
      </c>
      <c r="O140" s="8" t="s">
        <v>47</v>
      </c>
      <c r="P140" s="34">
        <v>1.9970000000000001</v>
      </c>
      <c r="Q140" s="34">
        <v>1.831</v>
      </c>
      <c r="R140" s="34">
        <v>2.004</v>
      </c>
      <c r="S140" s="34">
        <v>1.829</v>
      </c>
      <c r="T140" s="34">
        <v>1.6</v>
      </c>
      <c r="U140" s="34">
        <v>2.2639999999999998</v>
      </c>
      <c r="W140" s="4" t="s">
        <v>473</v>
      </c>
      <c r="X140" s="8" t="s">
        <v>47</v>
      </c>
      <c r="Y140" s="12">
        <f t="shared" si="106"/>
        <v>0.59195519900138971</v>
      </c>
      <c r="Z140" s="12">
        <f t="shared" si="106"/>
        <v>0.92711684434878605</v>
      </c>
      <c r="AA140" s="12">
        <f t="shared" si="106"/>
        <v>0.58086131958696663</v>
      </c>
      <c r="AB140" s="12">
        <f t="shared" si="106"/>
        <v>0.93214185562700447</v>
      </c>
      <c r="AC140" s="12">
        <f t="shared" si="106"/>
        <v>1.7309123659372385</v>
      </c>
      <c r="AD140" s="12">
        <f t="shared" si="106"/>
        <v>0.28766866038218003</v>
      </c>
      <c r="AE140" s="12"/>
      <c r="AF140" s="68">
        <f t="shared" si="107"/>
        <v>5.0506562448835659</v>
      </c>
      <c r="AG140" s="43">
        <f t="shared" si="108"/>
        <v>5.0759093046309243</v>
      </c>
      <c r="AH140" s="43">
        <v>5</v>
      </c>
      <c r="AK140" s="4" t="s">
        <v>648</v>
      </c>
      <c r="AL140" s="10" t="s">
        <v>27</v>
      </c>
      <c r="AM140" s="7" t="s">
        <v>755</v>
      </c>
      <c r="AN140" s="7" t="s">
        <v>878</v>
      </c>
      <c r="AO140" s="7" t="s">
        <v>880</v>
      </c>
      <c r="AP140" s="7" t="s">
        <v>273</v>
      </c>
      <c r="AQ140" s="7" t="s">
        <v>240</v>
      </c>
      <c r="AR140" s="7" t="s">
        <v>884</v>
      </c>
      <c r="AV140" s="4" t="s">
        <v>648</v>
      </c>
      <c r="AW140" s="10" t="s">
        <v>27</v>
      </c>
      <c r="AX140" s="35">
        <v>2.3260000000000001</v>
      </c>
      <c r="AY140" s="35">
        <v>1.605</v>
      </c>
      <c r="AZ140" s="35">
        <v>2.0179999999999998</v>
      </c>
      <c r="BA140" s="35">
        <v>1.8420000000000001</v>
      </c>
      <c r="BB140" s="35">
        <v>1.873</v>
      </c>
      <c r="BC140" s="35">
        <v>1.8779999999999999</v>
      </c>
      <c r="BD140" s="35"/>
      <c r="BE140" s="35"/>
      <c r="BF140" s="35"/>
      <c r="BG140" s="4" t="s">
        <v>648</v>
      </c>
      <c r="BH140" s="10" t="s">
        <v>27</v>
      </c>
      <c r="BI140" s="12">
        <f t="shared" si="119"/>
        <v>0.24328698761271872</v>
      </c>
      <c r="BJ140" s="12">
        <f t="shared" si="120"/>
        <v>1.7076789940941539</v>
      </c>
      <c r="BK140" s="12">
        <f t="shared" si="121"/>
        <v>0.5592933981028807</v>
      </c>
      <c r="BL140" s="12">
        <f t="shared" si="122"/>
        <v>0.89995960013395515</v>
      </c>
      <c r="BM140" s="12">
        <f t="shared" si="123"/>
        <v>0.82762991325007063</v>
      </c>
      <c r="BN140" s="12">
        <f t="shared" si="124"/>
        <v>0.81652095481785858</v>
      </c>
      <c r="BO140" s="12"/>
      <c r="BP140" s="68">
        <f t="shared" si="127"/>
        <v>5.0543698480116381</v>
      </c>
      <c r="BQ140" s="43">
        <f t="shared" si="128"/>
        <v>5.0816208262418998</v>
      </c>
      <c r="BR140" s="43">
        <v>5</v>
      </c>
      <c r="BS140" s="43"/>
      <c r="BT140" s="43"/>
      <c r="BU140" s="4" t="s">
        <v>648</v>
      </c>
      <c r="BV140" s="108" t="s">
        <v>27</v>
      </c>
      <c r="BW140" s="106" t="str">
        <f>"O2'="&amp;TEXT(BI140," 0.##0")</f>
        <v>O2'= 0.243</v>
      </c>
      <c r="BX140" s="106" t="str">
        <f>"O10'="&amp;TEXT(BJ140," 0.##0")</f>
        <v>O10'= 1.708</v>
      </c>
      <c r="BY140" s="106" t="str">
        <f>"O1'="&amp;TEXT(BK140," 0.##0")</f>
        <v>O1'= 0.559</v>
      </c>
      <c r="BZ140" s="106" t="str">
        <f>"O11'="&amp;TEXT(BL140," 0.##0")</f>
        <v>O11'= 0.90</v>
      </c>
      <c r="CA140" s="106" t="str">
        <f>"O6'="&amp;TEXT(BM140," 0.##0")</f>
        <v>O6'= 0.828</v>
      </c>
      <c r="CB140" s="106" t="str">
        <f>"O8'="&amp;TEXT(BN140," 0.##0")</f>
        <v>O8'= 0.817</v>
      </c>
      <c r="CC140" s="43"/>
      <c r="CD140" s="43"/>
      <c r="CE140" s="43"/>
      <c r="CI140" s="10" t="s">
        <v>648</v>
      </c>
      <c r="CJ140" s="7"/>
      <c r="CK140" s="7"/>
      <c r="CL140" s="52" t="str">
        <f>"V2 ="&amp;TEXT(BI139," 0.##0")</f>
        <v>V2 = 0.237</v>
      </c>
      <c r="CM140" s="52" t="str">
        <f>"V2' ="&amp;TEXT(BI140," 0.##0")</f>
        <v>V2' = 0.243</v>
      </c>
      <c r="CN140" s="7"/>
      <c r="CO140" s="7"/>
      <c r="CP140" s="52" t="str">
        <f>"V5 ="&amp;TEXT(BL145," 0.##0")</f>
        <v>V5 = 0.582</v>
      </c>
      <c r="CQ140" s="52" t="str">
        <f>"V5' ="&amp;TEXT(BL146," 0.##0")</f>
        <v>V5' = 0.594</v>
      </c>
      <c r="CR140" s="52" t="str">
        <f>"V5 ="&amp;TEXT(BJ145," 0.##0")</f>
        <v>V5 = 0.587</v>
      </c>
      <c r="CS140" s="52" t="str">
        <f>"V5' ="&amp;TEXT(BJ146," 0.##0")</f>
        <v>V5' = 0.543</v>
      </c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10" t="s">
        <v>648</v>
      </c>
      <c r="DM140" s="28"/>
    </row>
    <row r="141" spans="1:119" x14ac:dyDescent="0.35">
      <c r="C141" s="4" t="s">
        <v>473</v>
      </c>
      <c r="D141" s="8" t="s">
        <v>48</v>
      </c>
      <c r="E141" s="4" t="s">
        <v>404</v>
      </c>
      <c r="F141" s="4" t="s">
        <v>313</v>
      </c>
      <c r="G141" s="4" t="s">
        <v>137</v>
      </c>
      <c r="H141" s="4" t="s">
        <v>506</v>
      </c>
      <c r="I141" s="4" t="s">
        <v>508</v>
      </c>
      <c r="J141" s="4" t="s">
        <v>510</v>
      </c>
      <c r="N141" s="4" t="s">
        <v>473</v>
      </c>
      <c r="O141" s="8" t="s">
        <v>48</v>
      </c>
      <c r="P141" s="34">
        <v>1.992</v>
      </c>
      <c r="Q141" s="34">
        <v>1.8380000000000001</v>
      </c>
      <c r="R141" s="34">
        <v>2.0270000000000001</v>
      </c>
      <c r="S141" s="34">
        <v>1.802</v>
      </c>
      <c r="T141" s="34">
        <v>1.6080000000000001</v>
      </c>
      <c r="U141" s="34">
        <v>2.2330000000000001</v>
      </c>
      <c r="W141" s="4" t="s">
        <v>473</v>
      </c>
      <c r="X141" s="8" t="s">
        <v>48</v>
      </c>
      <c r="Y141" s="12">
        <f t="shared" si="106"/>
        <v>0.60000888783893525</v>
      </c>
      <c r="Z141" s="12">
        <f t="shared" si="106"/>
        <v>0.90974167391082517</v>
      </c>
      <c r="AA141" s="12">
        <f t="shared" si="106"/>
        <v>0.54585308998396542</v>
      </c>
      <c r="AB141" s="12">
        <f t="shared" si="106"/>
        <v>1.0027063582962377</v>
      </c>
      <c r="AC141" s="12">
        <f t="shared" si="106"/>
        <v>1.6938889294118407</v>
      </c>
      <c r="AD141" s="12">
        <f t="shared" si="106"/>
        <v>0.31280910516146698</v>
      </c>
      <c r="AE141" s="12"/>
      <c r="AF141" s="68">
        <f t="shared" si="107"/>
        <v>5.065008044603271</v>
      </c>
      <c r="AG141" s="43">
        <f t="shared" si="108"/>
        <v>5.097982372599831</v>
      </c>
      <c r="AH141" s="43">
        <v>5</v>
      </c>
      <c r="AK141" s="4" t="s">
        <v>648</v>
      </c>
      <c r="AL141" s="8" t="s">
        <v>34</v>
      </c>
      <c r="AM141" s="4" t="s">
        <v>885</v>
      </c>
      <c r="AN141" s="4" t="s">
        <v>445</v>
      </c>
      <c r="AO141" s="4" t="s">
        <v>680</v>
      </c>
      <c r="AP141" s="4" t="s">
        <v>586</v>
      </c>
      <c r="AQ141" s="4" t="s">
        <v>888</v>
      </c>
      <c r="AR141" s="4" t="s">
        <v>890</v>
      </c>
      <c r="AV141" s="4" t="s">
        <v>648</v>
      </c>
      <c r="AW141" s="8" t="s">
        <v>34</v>
      </c>
      <c r="AX141" s="34">
        <v>2.33</v>
      </c>
      <c r="AY141" s="34">
        <v>1.5980000000000001</v>
      </c>
      <c r="AZ141" s="34">
        <v>2.0499999999999998</v>
      </c>
      <c r="BA141" s="34">
        <v>1.8260000000000001</v>
      </c>
      <c r="BB141" s="34">
        <v>1.875</v>
      </c>
      <c r="BC141" s="34">
        <v>1.8859999999999999</v>
      </c>
      <c r="BD141" s="34"/>
      <c r="BE141" s="34"/>
      <c r="BF141" s="34"/>
      <c r="BG141" s="4" t="s">
        <v>648</v>
      </c>
      <c r="BH141" s="8" t="s">
        <v>34</v>
      </c>
      <c r="BI141" s="12">
        <f t="shared" si="119"/>
        <v>0.2406710238396737</v>
      </c>
      <c r="BJ141" s="12">
        <f t="shared" si="120"/>
        <v>1.740293981872123</v>
      </c>
      <c r="BK141" s="12">
        <f t="shared" si="121"/>
        <v>0.51295478937538985</v>
      </c>
      <c r="BL141" s="12">
        <f t="shared" si="122"/>
        <v>0.939730485707166</v>
      </c>
      <c r="BM141" s="12">
        <f t="shared" si="123"/>
        <v>0.82316830730118307</v>
      </c>
      <c r="BN141" s="12">
        <f t="shared" si="124"/>
        <v>0.799055939062432</v>
      </c>
      <c r="BO141" s="12"/>
      <c r="BP141" s="68">
        <f t="shared" si="127"/>
        <v>5.0558745271579681</v>
      </c>
      <c r="BQ141" s="43">
        <f t="shared" si="128"/>
        <v>5.083935022768955</v>
      </c>
      <c r="BR141" s="43">
        <v>5</v>
      </c>
      <c r="BS141" s="43"/>
      <c r="BT141" s="43"/>
      <c r="BU141" s="4" t="s">
        <v>648</v>
      </c>
      <c r="BV141" s="108" t="s">
        <v>34</v>
      </c>
      <c r="BW141" s="106" t="str">
        <f>"O2="&amp;TEXT(BI141," 0.##0")</f>
        <v>O2= 0.241</v>
      </c>
      <c r="BX141" s="106" t="str">
        <f>"O12="&amp;TEXT(BJ141," 0.##0")</f>
        <v>O12= 1.740</v>
      </c>
      <c r="BY141" s="106" t="str">
        <f>"O3="&amp;TEXT(BK141," 0.##0")</f>
        <v>O3= 0.513</v>
      </c>
      <c r="BZ141" s="106" t="str">
        <f>"O11="&amp;TEXT(BL141," 0.##0")</f>
        <v>O11= 0.940</v>
      </c>
      <c r="CA141" s="106" t="str">
        <f>"O7="&amp;TEXT(BM141," 0.##0")</f>
        <v>O7= 0.823</v>
      </c>
      <c r="CB141" s="106" t="str">
        <f>"O9="&amp;TEXT(BN141," 0.##0")</f>
        <v>O9= 0.799</v>
      </c>
      <c r="CC141" s="43"/>
      <c r="CD141" s="43"/>
      <c r="CE141" s="43"/>
      <c r="CI141" s="10" t="s">
        <v>648</v>
      </c>
      <c r="CJ141" s="7"/>
      <c r="CK141" s="7"/>
      <c r="CL141" s="52" t="str">
        <f>"V3 ="&amp;TEXT(BI141," 0.##0")</f>
        <v>V3 = 0.241</v>
      </c>
      <c r="CM141" s="52" t="str">
        <f>"V3' ="&amp;TEXT(BI142," 0.##0")</f>
        <v>V3' = 0.249</v>
      </c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10" t="s">
        <v>648</v>
      </c>
      <c r="DM141" s="28"/>
    </row>
    <row r="142" spans="1:119" x14ac:dyDescent="0.35">
      <c r="C142" s="4" t="s">
        <v>695</v>
      </c>
      <c r="D142" s="8" t="s">
        <v>47</v>
      </c>
      <c r="E142" s="7" t="s">
        <v>736</v>
      </c>
      <c r="F142" s="4" t="s">
        <v>713</v>
      </c>
      <c r="G142" s="4" t="s">
        <v>199</v>
      </c>
      <c r="H142" s="4" t="s">
        <v>715</v>
      </c>
      <c r="I142" s="4" t="s">
        <v>460</v>
      </c>
      <c r="J142" s="4" t="s">
        <v>716</v>
      </c>
      <c r="N142" s="4" t="s">
        <v>695</v>
      </c>
      <c r="O142" s="8" t="s">
        <v>47</v>
      </c>
      <c r="P142" s="34">
        <v>2.012</v>
      </c>
      <c r="Q142" s="34">
        <v>1.804</v>
      </c>
      <c r="R142" s="34">
        <v>2.012</v>
      </c>
      <c r="S142" s="34">
        <v>1.804</v>
      </c>
      <c r="T142" s="34">
        <v>1.6220000000000001</v>
      </c>
      <c r="U142" s="34">
        <v>2.2109999999999999</v>
      </c>
      <c r="W142" s="4" t="s">
        <v>695</v>
      </c>
      <c r="X142" s="8" t="s">
        <v>47</v>
      </c>
      <c r="Y142" s="12">
        <f t="shared" si="106"/>
        <v>0.56843695737256739</v>
      </c>
      <c r="Z142" s="12">
        <f t="shared" si="106"/>
        <v>0.99730094631010735</v>
      </c>
      <c r="AA142" s="12">
        <f t="shared" si="106"/>
        <v>0.56843695737256739</v>
      </c>
      <c r="AB142" s="12">
        <f t="shared" si="106"/>
        <v>0.99730094631010735</v>
      </c>
      <c r="AC142" s="12">
        <f t="shared" si="106"/>
        <v>1.6309932567264986</v>
      </c>
      <c r="AD142" s="12">
        <f t="shared" si="106"/>
        <v>0.33197264677136584</v>
      </c>
      <c r="AE142" s="12"/>
      <c r="AF142" s="68">
        <f t="shared" si="107"/>
        <v>5.0944417108632134</v>
      </c>
      <c r="AG142" s="43">
        <f t="shared" si="108"/>
        <v>5.1432513513076223</v>
      </c>
      <c r="AH142" s="43">
        <v>5</v>
      </c>
      <c r="AK142" s="4" t="s">
        <v>648</v>
      </c>
      <c r="AL142" s="8" t="s">
        <v>33</v>
      </c>
      <c r="AM142" s="4" t="s">
        <v>41</v>
      </c>
      <c r="AN142" s="4" t="s">
        <v>125</v>
      </c>
      <c r="AO142" s="4" t="s">
        <v>886</v>
      </c>
      <c r="AP142" s="4" t="s">
        <v>887</v>
      </c>
      <c r="AQ142" s="4" t="s">
        <v>889</v>
      </c>
      <c r="AR142" s="4" t="s">
        <v>452</v>
      </c>
      <c r="AV142" s="4" t="s">
        <v>648</v>
      </c>
      <c r="AW142" s="8" t="s">
        <v>33</v>
      </c>
      <c r="AX142" s="34">
        <v>2.3180000000000001</v>
      </c>
      <c r="AY142" s="34">
        <v>1.6</v>
      </c>
      <c r="AZ142" s="34">
        <v>2.0470000000000002</v>
      </c>
      <c r="BA142" s="34">
        <v>1.83</v>
      </c>
      <c r="BB142" s="34">
        <v>1.873</v>
      </c>
      <c r="BC142" s="34">
        <v>1.881</v>
      </c>
      <c r="BD142" s="34"/>
      <c r="BE142" s="34"/>
      <c r="BF142" s="34"/>
      <c r="BG142" s="4" t="s">
        <v>648</v>
      </c>
      <c r="BH142" s="8" t="s">
        <v>33</v>
      </c>
      <c r="BI142" s="12">
        <f t="shared" si="119"/>
        <v>0.24860452655339907</v>
      </c>
      <c r="BJ142" s="12">
        <f t="shared" si="120"/>
        <v>1.7309123659372385</v>
      </c>
      <c r="BK142" s="12">
        <f t="shared" si="121"/>
        <v>0.51713078911289578</v>
      </c>
      <c r="BL142" s="12">
        <f t="shared" si="122"/>
        <v>0.9296259547120711</v>
      </c>
      <c r="BM142" s="12">
        <f t="shared" si="123"/>
        <v>0.82762991325007063</v>
      </c>
      <c r="BN142" s="12">
        <f t="shared" si="124"/>
        <v>0.8099272818732689</v>
      </c>
      <c r="BO142" s="12"/>
      <c r="BP142" s="68">
        <f t="shared" si="127"/>
        <v>5.0638308314389446</v>
      </c>
      <c r="BQ142" s="43">
        <f t="shared" si="128"/>
        <v>5.0961718187530964</v>
      </c>
      <c r="BR142" s="43">
        <v>5</v>
      </c>
      <c r="BS142" s="43"/>
      <c r="BT142" s="43"/>
      <c r="BU142" s="4" t="s">
        <v>648</v>
      </c>
      <c r="BV142" s="108" t="s">
        <v>33</v>
      </c>
      <c r="BW142" s="106" t="str">
        <f>"O2'="&amp;TEXT(BI142," 0.##0")</f>
        <v>O2'= 0.249</v>
      </c>
      <c r="BX142" s="106" t="str">
        <f>"O12'="&amp;TEXT(BJ142," 0.##0")</f>
        <v>O12'= 1.731</v>
      </c>
      <c r="BY142" s="106" t="str">
        <f>"O3'="&amp;TEXT(BK142," 0.##0")</f>
        <v>O3'= 0.517</v>
      </c>
      <c r="BZ142" s="106" t="str">
        <f>"O11'="&amp;TEXT(BL142," 0.##0")</f>
        <v>O11'= 0.930</v>
      </c>
      <c r="CA142" s="106" t="str">
        <f>"O7'="&amp;TEXT(BM142," 0.##0")</f>
        <v>O7'= 0.828</v>
      </c>
      <c r="CB142" s="106" t="str">
        <f>"O9'="&amp;TEXT(BN142," 0.##0")</f>
        <v>O9'= 0.810</v>
      </c>
      <c r="CC142" s="43"/>
      <c r="CD142" s="43"/>
      <c r="CE142" s="43"/>
      <c r="CI142" s="10" t="s">
        <v>648</v>
      </c>
      <c r="CJ142" s="7"/>
      <c r="CK142" s="7"/>
      <c r="CL142" s="52" t="str">
        <f>"V4 ="&amp;TEXT(BN143," 0.##0")</f>
        <v>V4 = 0.296</v>
      </c>
      <c r="CM142" s="52" t="str">
        <f>"V4' ="&amp;TEXT(BN144," 0.##0")</f>
        <v>V4' = 0.330</v>
      </c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10" t="s">
        <v>648</v>
      </c>
      <c r="DM142" s="28"/>
    </row>
    <row r="143" spans="1:119" x14ac:dyDescent="0.35">
      <c r="C143" s="4" t="s">
        <v>695</v>
      </c>
      <c r="D143" s="8" t="s">
        <v>48</v>
      </c>
      <c r="E143" s="4" t="s">
        <v>712</v>
      </c>
      <c r="F143" s="4" t="s">
        <v>714</v>
      </c>
      <c r="G143" s="4" t="s">
        <v>200</v>
      </c>
      <c r="H143" s="4" t="s">
        <v>653</v>
      </c>
      <c r="I143" s="4" t="s">
        <v>461</v>
      </c>
      <c r="J143" s="4" t="s">
        <v>717</v>
      </c>
      <c r="N143" s="4" t="s">
        <v>695</v>
      </c>
      <c r="O143" s="8" t="s">
        <v>48</v>
      </c>
      <c r="P143" s="34">
        <v>2.012</v>
      </c>
      <c r="Q143" s="34">
        <v>1.804</v>
      </c>
      <c r="R143" s="34">
        <v>2.012</v>
      </c>
      <c r="S143" s="34">
        <v>1.804</v>
      </c>
      <c r="T143" s="34">
        <v>1.6220000000000001</v>
      </c>
      <c r="U143" s="34">
        <v>2.2109999999999999</v>
      </c>
      <c r="W143" s="4" t="s">
        <v>695</v>
      </c>
      <c r="X143" s="8" t="s">
        <v>48</v>
      </c>
      <c r="Y143" s="12">
        <f t="shared" si="106"/>
        <v>0.56843695737256739</v>
      </c>
      <c r="Z143" s="12">
        <f t="shared" si="106"/>
        <v>0.99730094631010735</v>
      </c>
      <c r="AA143" s="12">
        <f t="shared" si="106"/>
        <v>0.56843695737256739</v>
      </c>
      <c r="AB143" s="12">
        <f t="shared" si="106"/>
        <v>0.99730094631010735</v>
      </c>
      <c r="AC143" s="12">
        <f t="shared" si="106"/>
        <v>1.6309932567264986</v>
      </c>
      <c r="AD143" s="12">
        <f t="shared" si="106"/>
        <v>0.33197264677136584</v>
      </c>
      <c r="AE143" s="12"/>
      <c r="AF143" s="68">
        <f t="shared" si="107"/>
        <v>5.0944417108632134</v>
      </c>
      <c r="AG143" s="43">
        <f t="shared" si="108"/>
        <v>5.1432513513076223</v>
      </c>
      <c r="AH143" s="43">
        <v>5</v>
      </c>
      <c r="AK143" s="4" t="s">
        <v>648</v>
      </c>
      <c r="AL143" s="8" t="s">
        <v>47</v>
      </c>
      <c r="AM143" s="4" t="s">
        <v>243</v>
      </c>
      <c r="AN143" s="4" t="s">
        <v>891</v>
      </c>
      <c r="AO143" s="4" t="s">
        <v>765</v>
      </c>
      <c r="AP143" s="4" t="s">
        <v>893</v>
      </c>
      <c r="AQ143" s="4" t="s">
        <v>895</v>
      </c>
      <c r="AR143" s="4" t="s">
        <v>897</v>
      </c>
      <c r="AV143" s="4" t="s">
        <v>648</v>
      </c>
      <c r="AW143" s="8" t="s">
        <v>47</v>
      </c>
      <c r="AX143" s="34">
        <v>2.0169999999999999</v>
      </c>
      <c r="AY143" s="34">
        <v>1.8049999999999999</v>
      </c>
      <c r="AZ143" s="34">
        <v>1.9990000000000001</v>
      </c>
      <c r="BA143" s="34">
        <v>1.8149999999999999</v>
      </c>
      <c r="BB143" s="34">
        <v>1.6060000000000001</v>
      </c>
      <c r="BC143" s="34">
        <v>2.2530000000000001</v>
      </c>
      <c r="BD143" s="34"/>
      <c r="BE143" s="34"/>
      <c r="BF143" s="34"/>
      <c r="BG143" s="4" t="s">
        <v>648</v>
      </c>
      <c r="BH143" s="8" t="s">
        <v>47</v>
      </c>
      <c r="BI143" s="12">
        <f t="shared" si="119"/>
        <v>0.56080704643086732</v>
      </c>
      <c r="BJ143" s="12">
        <f t="shared" si="120"/>
        <v>0.99460917751103628</v>
      </c>
      <c r="BK143" s="12">
        <f t="shared" si="121"/>
        <v>0.5887640736021541</v>
      </c>
      <c r="BL143" s="12">
        <f t="shared" si="122"/>
        <v>0.96808785896333505</v>
      </c>
      <c r="BM143" s="12">
        <f t="shared" si="123"/>
        <v>1.703069876803992</v>
      </c>
      <c r="BN143" s="12">
        <f t="shared" si="124"/>
        <v>0.2963493701182493</v>
      </c>
      <c r="BO143" s="12"/>
      <c r="BP143" s="68">
        <f t="shared" si="127"/>
        <v>5.1116874034296345</v>
      </c>
      <c r="BQ143" s="43">
        <f t="shared" si="128"/>
        <v>5.1697752264747781</v>
      </c>
      <c r="BR143" s="43">
        <v>5</v>
      </c>
      <c r="BS143" s="43"/>
      <c r="BT143" s="43"/>
      <c r="BU143" s="4" t="s">
        <v>648</v>
      </c>
      <c r="BV143" s="108" t="s">
        <v>47</v>
      </c>
      <c r="BW143" s="106" t="str">
        <f>"O5="&amp;TEXT(BI143," 0.##0")</f>
        <v>O5= 0.561</v>
      </c>
      <c r="BX143" s="106" t="str">
        <f>"O6="&amp;TEXT(BJ143," 0.##0")</f>
        <v>O6= 0.995</v>
      </c>
      <c r="BY143" s="106" t="str">
        <f>"O4="&amp;TEXT(BK143," 0.##0")</f>
        <v>O4= 0.589</v>
      </c>
      <c r="BZ143" s="106" t="str">
        <f>"O7="&amp;TEXT(BL143," 0.##0")</f>
        <v>O7= 0.968</v>
      </c>
      <c r="CA143" s="106" t="str">
        <f>"O13="&amp;TEXT(BM143," 0.##0")</f>
        <v>O13= 1.703</v>
      </c>
      <c r="CB143" s="106" t="str">
        <f>"O2="&amp;TEXT(BN143," 0.##0")</f>
        <v>O2= 0.296</v>
      </c>
      <c r="CC143" s="43"/>
      <c r="CD143" s="43"/>
      <c r="CE143" s="43"/>
      <c r="CI143" s="47" t="s">
        <v>648</v>
      </c>
      <c r="CJ143" s="16"/>
      <c r="CK143" s="16"/>
      <c r="CL143" s="53" t="str">
        <f>"V5' ="&amp;TEXT(BN146," 0.##0")</f>
        <v>V5' = 0.312</v>
      </c>
      <c r="CM143" s="53" t="str">
        <f>"V5 ="&amp;TEXT(BN145," 0.##0")</f>
        <v>V5 = 0.30</v>
      </c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47" t="s">
        <v>648</v>
      </c>
      <c r="DM143" s="28"/>
    </row>
    <row r="144" spans="1:119" x14ac:dyDescent="0.35">
      <c r="B144" s="25"/>
      <c r="C144" s="14" t="s">
        <v>157</v>
      </c>
      <c r="D144" s="32" t="s">
        <v>47</v>
      </c>
      <c r="E144" s="14" t="s">
        <v>195</v>
      </c>
      <c r="F144" s="14" t="s">
        <v>197</v>
      </c>
      <c r="G144" s="14" t="s">
        <v>199</v>
      </c>
      <c r="H144" s="14" t="s">
        <v>201</v>
      </c>
      <c r="I144" s="14" t="s">
        <v>203</v>
      </c>
      <c r="J144" s="14" t="s">
        <v>205</v>
      </c>
      <c r="K144" s="25"/>
      <c r="L144" s="25"/>
      <c r="M144" s="25"/>
      <c r="N144" s="14" t="s">
        <v>157</v>
      </c>
      <c r="O144" s="32" t="s">
        <v>47</v>
      </c>
      <c r="P144" s="38">
        <v>2.0139999999999998</v>
      </c>
      <c r="Q144" s="38">
        <v>1.8009999999999999</v>
      </c>
      <c r="R144" s="38">
        <v>2.012</v>
      </c>
      <c r="S144" s="38">
        <v>1.8109999999999999</v>
      </c>
      <c r="T144" s="38">
        <v>1.623</v>
      </c>
      <c r="U144" s="38">
        <v>2.218</v>
      </c>
      <c r="V144" s="25"/>
      <c r="W144" s="14" t="s">
        <v>157</v>
      </c>
      <c r="X144" s="32" t="s">
        <v>47</v>
      </c>
      <c r="Y144" s="37">
        <f t="shared" si="106"/>
        <v>0.56537261463920563</v>
      </c>
      <c r="Z144" s="37">
        <f t="shared" si="106"/>
        <v>1.0054200409677034</v>
      </c>
      <c r="AA144" s="37">
        <f t="shared" si="106"/>
        <v>0.56843695737256739</v>
      </c>
      <c r="AB144" s="37">
        <f t="shared" si="106"/>
        <v>0.97861045004127001</v>
      </c>
      <c r="AC144" s="37">
        <f t="shared" si="106"/>
        <v>1.626591118358742</v>
      </c>
      <c r="AD144" s="37">
        <f t="shared" si="106"/>
        <v>0.32575112102350284</v>
      </c>
      <c r="AE144" s="37"/>
      <c r="AF144" s="92">
        <f t="shared" si="107"/>
        <v>5.0701823024029906</v>
      </c>
      <c r="AG144" s="88">
        <f t="shared" si="108"/>
        <v>5.1059403810957997</v>
      </c>
      <c r="AH144" s="88">
        <v>5</v>
      </c>
      <c r="AK144" s="4" t="s">
        <v>648</v>
      </c>
      <c r="AL144" s="8" t="s">
        <v>48</v>
      </c>
      <c r="AM144" s="4" t="s">
        <v>321</v>
      </c>
      <c r="AN144" s="4" t="s">
        <v>892</v>
      </c>
      <c r="AO144" s="4" t="s">
        <v>645</v>
      </c>
      <c r="AP144" s="4" t="s">
        <v>894</v>
      </c>
      <c r="AQ144" s="4" t="s">
        <v>896</v>
      </c>
      <c r="AR144" s="4" t="s">
        <v>898</v>
      </c>
      <c r="AV144" s="4" t="s">
        <v>648</v>
      </c>
      <c r="AW144" s="8" t="s">
        <v>48</v>
      </c>
      <c r="AX144" s="34">
        <v>1.988</v>
      </c>
      <c r="AY144" s="34">
        <v>1.841</v>
      </c>
      <c r="AZ144" s="34">
        <v>1.996</v>
      </c>
      <c r="BA144" s="34">
        <v>1.833</v>
      </c>
      <c r="BB144" s="34">
        <v>1.5980000000000001</v>
      </c>
      <c r="BC144" s="34">
        <v>2.2130000000000001</v>
      </c>
      <c r="BD144" s="34"/>
      <c r="BE144" s="34"/>
      <c r="BF144" s="34"/>
      <c r="BG144" s="4" t="s">
        <v>648</v>
      </c>
      <c r="BH144" s="8" t="s">
        <v>48</v>
      </c>
      <c r="BI144" s="12">
        <f t="shared" si="119"/>
        <v>0.60653065971263331</v>
      </c>
      <c r="BJ144" s="12">
        <f t="shared" si="120"/>
        <v>0.90239521326405692</v>
      </c>
      <c r="BK144" s="12">
        <f t="shared" si="121"/>
        <v>0.59355724186520842</v>
      </c>
      <c r="BL144" s="12">
        <f t="shared" si="122"/>
        <v>0.92211892201437362</v>
      </c>
      <c r="BM144" s="12">
        <f t="shared" si="123"/>
        <v>1.740293981872123</v>
      </c>
      <c r="BN144" s="12">
        <f t="shared" si="124"/>
        <v>0.33018304116142977</v>
      </c>
      <c r="BO144" s="12"/>
      <c r="BP144" s="68">
        <f t="shared" si="127"/>
        <v>5.0950790598898248</v>
      </c>
      <c r="BQ144" s="43">
        <f t="shared" si="128"/>
        <v>5.1442315941105505</v>
      </c>
      <c r="BR144" s="43">
        <v>5</v>
      </c>
      <c r="BS144" s="43"/>
      <c r="BT144" s="43"/>
      <c r="BU144" s="4" t="s">
        <v>648</v>
      </c>
      <c r="BV144" s="108" t="s">
        <v>48</v>
      </c>
      <c r="BW144" s="106" t="str">
        <f>"O5'="&amp;TEXT(BI144," 0.##0")</f>
        <v>O5'= 0.607</v>
      </c>
      <c r="BX144" s="106" t="str">
        <f>"O6'="&amp;TEXT(BJ144," 0.##0")</f>
        <v>O6'= 0.902</v>
      </c>
      <c r="BY144" s="106" t="str">
        <f>"O4'="&amp;TEXT(BK144," 0.##0")</f>
        <v>O4'= 0.594</v>
      </c>
      <c r="BZ144" s="106" t="str">
        <f>"O7'="&amp;TEXT(BL144," 0.##0")</f>
        <v>O7'= 0.922</v>
      </c>
      <c r="CA144" s="106" t="str">
        <f>"O13'="&amp;TEXT(BM144," 0.##0")</f>
        <v>O13'= 1.740</v>
      </c>
      <c r="CB144" s="106" t="str">
        <f>"O2'="&amp;TEXT(BN144," 0.##0")</f>
        <v>O2'= 0.330</v>
      </c>
      <c r="CC144" s="43"/>
      <c r="CD144" s="43"/>
      <c r="CE144" s="43"/>
      <c r="CG144" s="2" t="s">
        <v>935</v>
      </c>
      <c r="CI144" s="20"/>
      <c r="CJ144" s="19">
        <f>2-(SUM(BI137+BK139))</f>
        <v>0.13622191346410539</v>
      </c>
      <c r="CK144" s="19">
        <f>2-SUM(BI138,BK140)</f>
        <v>0.10536226455232245</v>
      </c>
      <c r="CL144" s="19">
        <f>2-(SUM(BK137,BJ138,BI139,BI141,BN143,BN146))</f>
        <v>2.3952036141397848E-2</v>
      </c>
      <c r="CM144" s="19">
        <f>2-(SUM(BJ137,BK138,BI140,BI142,BN144,BN145))</f>
        <v>2.0055666520219395E-2</v>
      </c>
      <c r="CN144" s="19">
        <f>2-(SUM(BL138,BK141))</f>
        <v>0.11140542860122338</v>
      </c>
      <c r="CO144" s="19">
        <f>2-SUM(BK142,BL137)</f>
        <v>0.14752487354230737</v>
      </c>
      <c r="CP144" s="19">
        <f>2-SUM(BM137,BK143,BL145)</f>
        <v>8.5979447740387682E-2</v>
      </c>
      <c r="CQ144" s="19">
        <f>2-SUM(BL146,BK144,BM138)</f>
        <v>8.0033005742491614E-2</v>
      </c>
      <c r="CR144" s="19">
        <f>2-(SUM(BN138,BI143,BJ145))</f>
        <v>0.1270455334722016</v>
      </c>
      <c r="CS144" s="19">
        <f>2-SUM(BN137,BI144,BJ146)</f>
        <v>9.3548516441166019E-2</v>
      </c>
      <c r="CT144" s="19">
        <f>2-SUM(BM139,BJ143)</f>
        <v>0.22764176212469467</v>
      </c>
      <c r="CU144" s="19">
        <f>2-SUM(BM140,BJ144)</f>
        <v>0.26997487348587246</v>
      </c>
      <c r="CV144" s="19">
        <f>2-SUM(BM141,BL143)</f>
        <v>0.20874383373548189</v>
      </c>
      <c r="CW144" s="19">
        <f>2-SUM(BL144,BM142)</f>
        <v>0.25025116473555586</v>
      </c>
      <c r="CX144" s="19">
        <f>2-SUM(BK146,BN139)</f>
        <v>0.19692103691486995</v>
      </c>
      <c r="CY144" s="19">
        <f>2-SUM(BN140,BK145)</f>
        <v>0.22320881133420367</v>
      </c>
      <c r="CZ144" s="19">
        <f>2-SUM(BN141,BI146)</f>
        <v>0.21702950216565142</v>
      </c>
      <c r="DA144" s="19">
        <f>2-SUM(BI145,BN142)</f>
        <v>0.26044676341465989</v>
      </c>
      <c r="DB144" s="19">
        <f>2-BJ139</f>
        <v>0.23125497396411165</v>
      </c>
      <c r="DC144" s="19">
        <f>2-BJ140</f>
        <v>0.29232100590584609</v>
      </c>
      <c r="DD144" s="19">
        <f>2-SUM(BL139,BL141)</f>
        <v>0.14806575345538664</v>
      </c>
      <c r="DE144" s="19">
        <f>2-SUM(BL140,BL142)</f>
        <v>0.17041444515397375</v>
      </c>
      <c r="DF144" s="19">
        <f>2-BJ141</f>
        <v>0.25970601812787697</v>
      </c>
      <c r="DG144" s="19">
        <f>2-BJ142</f>
        <v>0.26908763406276148</v>
      </c>
      <c r="DH144" s="19">
        <f>2-BM143</f>
        <v>0.29693012319600798</v>
      </c>
      <c r="DI144" s="19">
        <f>2-BM144</f>
        <v>0.25970601812787697</v>
      </c>
      <c r="DJ144" s="19">
        <f>2-BM145</f>
        <v>0.33335802140911497</v>
      </c>
      <c r="DK144" s="19">
        <f>2-BM146</f>
        <v>0.33335802140911497</v>
      </c>
      <c r="DL144" s="20"/>
      <c r="DM144" s="45">
        <f>SUM(CJ144:DK144)</f>
        <v>5.3795484489408842</v>
      </c>
    </row>
    <row r="145" spans="2:117" x14ac:dyDescent="0.35">
      <c r="B145" s="25"/>
      <c r="C145" s="14" t="s">
        <v>157</v>
      </c>
      <c r="D145" s="32" t="s">
        <v>48</v>
      </c>
      <c r="E145" s="14" t="s">
        <v>196</v>
      </c>
      <c r="F145" s="14" t="s">
        <v>198</v>
      </c>
      <c r="G145" s="14" t="s">
        <v>200</v>
      </c>
      <c r="H145" s="14" t="s">
        <v>202</v>
      </c>
      <c r="I145" s="14" t="s">
        <v>204</v>
      </c>
      <c r="J145" s="14" t="s">
        <v>206</v>
      </c>
      <c r="K145" s="25"/>
      <c r="L145" s="25"/>
      <c r="M145" s="25"/>
      <c r="N145" s="14" t="s">
        <v>157</v>
      </c>
      <c r="O145" s="32" t="s">
        <v>48</v>
      </c>
      <c r="P145" s="38">
        <v>2.0139999999999998</v>
      </c>
      <c r="Q145" s="38">
        <v>1.8009999999999999</v>
      </c>
      <c r="R145" s="38">
        <v>2.012</v>
      </c>
      <c r="S145" s="38">
        <v>1.8109999999999999</v>
      </c>
      <c r="T145" s="38">
        <v>1.623</v>
      </c>
      <c r="U145" s="38">
        <v>2.218</v>
      </c>
      <c r="V145" s="25"/>
      <c r="W145" s="14" t="s">
        <v>157</v>
      </c>
      <c r="X145" s="32" t="s">
        <v>48</v>
      </c>
      <c r="Y145" s="37">
        <f t="shared" si="106"/>
        <v>0.56537261463920563</v>
      </c>
      <c r="Z145" s="37">
        <f t="shared" si="106"/>
        <v>1.0054200409677034</v>
      </c>
      <c r="AA145" s="37">
        <f t="shared" si="106"/>
        <v>0.56843695737256739</v>
      </c>
      <c r="AB145" s="37">
        <f t="shared" si="106"/>
        <v>0.97861045004127001</v>
      </c>
      <c r="AC145" s="37">
        <f t="shared" si="106"/>
        <v>1.626591118358742</v>
      </c>
      <c r="AD145" s="37">
        <f t="shared" si="106"/>
        <v>0.32575112102350284</v>
      </c>
      <c r="AE145" s="37"/>
      <c r="AF145" s="92">
        <f t="shared" si="107"/>
        <v>5.0701823024029906</v>
      </c>
      <c r="AG145" s="88">
        <f t="shared" si="108"/>
        <v>5.1059403810957997</v>
      </c>
      <c r="AH145" s="88">
        <v>5</v>
      </c>
      <c r="AK145" s="4" t="s">
        <v>648</v>
      </c>
      <c r="AL145" s="8" t="s">
        <v>61</v>
      </c>
      <c r="AM145" s="4" t="s">
        <v>899</v>
      </c>
      <c r="AN145" s="4" t="s">
        <v>146</v>
      </c>
      <c r="AO145" s="4" t="s">
        <v>901</v>
      </c>
      <c r="AP145" s="7" t="s">
        <v>902</v>
      </c>
      <c r="AQ145" s="7" t="s">
        <v>815</v>
      </c>
      <c r="AR145" s="4" t="s">
        <v>903</v>
      </c>
      <c r="AV145" s="4" t="s">
        <v>648</v>
      </c>
      <c r="AW145" s="8" t="s">
        <v>61</v>
      </c>
      <c r="AX145" s="34">
        <v>1.83</v>
      </c>
      <c r="AY145" s="34">
        <v>2</v>
      </c>
      <c r="AZ145" s="34">
        <v>1.8180000000000001</v>
      </c>
      <c r="BA145" s="35">
        <v>2.0030000000000001</v>
      </c>
      <c r="BB145" s="35">
        <v>1.6140000000000001</v>
      </c>
      <c r="BC145" s="34">
        <v>2.2480000000000002</v>
      </c>
      <c r="BD145" s="34"/>
      <c r="BE145" s="34"/>
      <c r="BF145" s="34"/>
      <c r="BG145" s="4" t="s">
        <v>648</v>
      </c>
      <c r="BH145" s="8" t="s">
        <v>61</v>
      </c>
      <c r="BI145" s="12">
        <f t="shared" si="119"/>
        <v>0.9296259547120711</v>
      </c>
      <c r="BJ145" s="12">
        <f t="shared" si="120"/>
        <v>0.58717496775682232</v>
      </c>
      <c r="BK145" s="12">
        <f t="shared" si="121"/>
        <v>0.96027023384793775</v>
      </c>
      <c r="BL145" s="12">
        <f t="shared" si="122"/>
        <v>0.58243333843819434</v>
      </c>
      <c r="BM145" s="12">
        <f t="shared" si="123"/>
        <v>1.666641978590885</v>
      </c>
      <c r="BN145" s="12">
        <f t="shared" si="124"/>
        <v>0.30038127256316599</v>
      </c>
      <c r="BO145" s="12"/>
      <c r="BP145" s="68">
        <f t="shared" si="127"/>
        <v>5.0265277459090756</v>
      </c>
      <c r="BQ145" s="43">
        <f t="shared" si="128"/>
        <v>5.0387996732081586</v>
      </c>
      <c r="BR145" s="43">
        <v>5</v>
      </c>
      <c r="BS145" s="43"/>
      <c r="BT145" s="43"/>
      <c r="BU145" s="4" t="s">
        <v>648</v>
      </c>
      <c r="BV145" s="108" t="s">
        <v>61</v>
      </c>
      <c r="BW145" s="106" t="str">
        <f>"O9'="&amp;TEXT(BI145," 0.##0")</f>
        <v>O9'= 0.930</v>
      </c>
      <c r="BX145" s="106" t="str">
        <f>"O5="&amp;TEXT(BJ145," 0.##0")</f>
        <v>O5= 0.587</v>
      </c>
      <c r="BY145" s="106" t="str">
        <f>"O8'="&amp;TEXT(BK145," 0.##0")</f>
        <v>O8'= 0.960</v>
      </c>
      <c r="BZ145" s="106" t="str">
        <f>"O4="&amp;TEXT(BL145," 0.##0")</f>
        <v>O4= 0.582</v>
      </c>
      <c r="CA145" s="106" t="str">
        <f>"O14="&amp;TEXT(BM145," 0.##0")</f>
        <v>O14= 1.667</v>
      </c>
      <c r="CB145" s="106" t="str">
        <f>"O2'="&amp;TEXT(BN145," 0.##0")</f>
        <v>O2'= 0.30</v>
      </c>
      <c r="CC145" s="43"/>
      <c r="CD145" s="43"/>
      <c r="CE145" s="43"/>
    </row>
    <row r="146" spans="2:117" x14ac:dyDescent="0.35">
      <c r="C146" s="4" t="s">
        <v>609</v>
      </c>
      <c r="D146" s="8" t="s">
        <v>47</v>
      </c>
      <c r="E146" s="4" t="s">
        <v>96</v>
      </c>
      <c r="F146" s="4" t="s">
        <v>633</v>
      </c>
      <c r="G146" s="4" t="s">
        <v>635</v>
      </c>
      <c r="H146" s="4" t="s">
        <v>845</v>
      </c>
      <c r="I146" s="4" t="s">
        <v>53</v>
      </c>
      <c r="J146" s="4" t="s">
        <v>370</v>
      </c>
      <c r="N146" s="4" t="s">
        <v>609</v>
      </c>
      <c r="O146" s="8" t="s">
        <v>47</v>
      </c>
      <c r="P146" s="34">
        <v>2.0059999999999998</v>
      </c>
      <c r="Q146" s="34">
        <v>1.839</v>
      </c>
      <c r="R146" s="34">
        <v>1.9950000000000001</v>
      </c>
      <c r="S146" s="34">
        <v>1.83</v>
      </c>
      <c r="T146" s="34">
        <v>1.6040000000000001</v>
      </c>
      <c r="U146" s="34">
        <v>2.242</v>
      </c>
      <c r="W146" s="4" t="s">
        <v>609</v>
      </c>
      <c r="X146" s="8" t="s">
        <v>47</v>
      </c>
      <c r="Y146" s="12">
        <f t="shared" si="106"/>
        <v>0.57772999932236846</v>
      </c>
      <c r="Z146" s="12">
        <f t="shared" si="106"/>
        <v>0.90728623228900762</v>
      </c>
      <c r="AA146" s="12">
        <f t="shared" si="106"/>
        <v>0.59516362043102233</v>
      </c>
      <c r="AB146" s="12">
        <f t="shared" si="106"/>
        <v>0.9296259547120711</v>
      </c>
      <c r="AC146" s="12">
        <f t="shared" si="106"/>
        <v>1.7123005853071316</v>
      </c>
      <c r="AD146" s="12">
        <f t="shared" si="106"/>
        <v>0.30529202956208956</v>
      </c>
      <c r="AE146" s="12"/>
      <c r="AF146" s="68">
        <f t="shared" si="107"/>
        <v>5.0273984216236904</v>
      </c>
      <c r="AG146" s="43">
        <f t="shared" si="108"/>
        <v>5.0401387724572357</v>
      </c>
      <c r="AH146" s="43">
        <v>5</v>
      </c>
      <c r="AK146" s="4" t="s">
        <v>648</v>
      </c>
      <c r="AL146" s="8" t="s">
        <v>62</v>
      </c>
      <c r="AM146" s="4" t="s">
        <v>900</v>
      </c>
      <c r="AN146" s="4" t="s">
        <v>556</v>
      </c>
      <c r="AO146" s="4" t="s">
        <v>413</v>
      </c>
      <c r="AP146" s="7" t="s">
        <v>645</v>
      </c>
      <c r="AQ146" s="7" t="s">
        <v>608</v>
      </c>
      <c r="AR146" s="4" t="s">
        <v>904</v>
      </c>
      <c r="AV146" s="4" t="s">
        <v>648</v>
      </c>
      <c r="AW146" s="8" t="s">
        <v>62</v>
      </c>
      <c r="AX146" s="34">
        <v>1.8089999999999999</v>
      </c>
      <c r="AY146" s="34">
        <v>2.0289999999999999</v>
      </c>
      <c r="AZ146" s="34">
        <v>1.831</v>
      </c>
      <c r="BA146" s="35">
        <v>1.996</v>
      </c>
      <c r="BB146" s="35">
        <v>1.6140000000000001</v>
      </c>
      <c r="BC146" s="34">
        <v>2.234</v>
      </c>
      <c r="BD146" s="34"/>
      <c r="BE146" s="34"/>
      <c r="BF146" s="34"/>
      <c r="BG146" s="4" t="s">
        <v>648</v>
      </c>
      <c r="BH146" s="8" t="s">
        <v>62</v>
      </c>
      <c r="BI146" s="12">
        <f t="shared" si="119"/>
        <v>0.98391455877191647</v>
      </c>
      <c r="BJ146" s="12">
        <f t="shared" si="120"/>
        <v>0.54291049287080995</v>
      </c>
      <c r="BK146" s="12">
        <f t="shared" si="121"/>
        <v>0.92711684434878605</v>
      </c>
      <c r="BL146" s="12">
        <f t="shared" si="122"/>
        <v>0.59355724186520842</v>
      </c>
      <c r="BM146" s="12">
        <f t="shared" si="123"/>
        <v>1.666641978590885</v>
      </c>
      <c r="BN146" s="12">
        <f t="shared" si="124"/>
        <v>0.31196481659194908</v>
      </c>
      <c r="BO146" s="12"/>
      <c r="BP146" s="68">
        <f t="shared" si="127"/>
        <v>5.0261059330395552</v>
      </c>
      <c r="BQ146" s="43">
        <f t="shared" si="128"/>
        <v>5.0381509250148362</v>
      </c>
      <c r="BR146" s="43">
        <v>5</v>
      </c>
      <c r="BS146" s="43"/>
      <c r="BT146" s="43"/>
      <c r="BU146" s="4" t="s">
        <v>648</v>
      </c>
      <c r="BV146" s="108" t="s">
        <v>62</v>
      </c>
      <c r="BW146" s="106" t="str">
        <f>"O9="&amp;TEXT(BI146," 0.##0")</f>
        <v>O9= 0.984</v>
      </c>
      <c r="BX146" s="106" t="str">
        <f>"O5'="&amp;TEXT(BJ146," 0.##0")</f>
        <v>O5'= 0.543</v>
      </c>
      <c r="BY146" s="106" t="str">
        <f>"O8="&amp;TEXT(BK146," 0.##0")</f>
        <v>O8= 0.927</v>
      </c>
      <c r="BZ146" s="106" t="str">
        <f>"O4'="&amp;TEXT(BL146," 0.##0")</f>
        <v>O4'= 0.594</v>
      </c>
      <c r="CA146" s="106" t="str">
        <f>"O14'="&amp;TEXT(BM146," 0.##0")</f>
        <v>O14'= 1.667</v>
      </c>
      <c r="CB146" s="106" t="str">
        <f>"O2="&amp;TEXT(BN146," 0.##0")</f>
        <v>O2= 0.312</v>
      </c>
      <c r="CC146" s="43"/>
      <c r="CD146" s="43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20"/>
      <c r="DG146" s="20"/>
      <c r="DH146" s="20"/>
      <c r="DI146" s="20"/>
      <c r="DJ146" s="20"/>
      <c r="DK146" s="20"/>
      <c r="DL146" s="9"/>
      <c r="DM146" s="54"/>
    </row>
    <row r="147" spans="2:117" x14ac:dyDescent="0.35">
      <c r="C147" s="4" t="s">
        <v>609</v>
      </c>
      <c r="D147" s="8" t="s">
        <v>48</v>
      </c>
      <c r="E147" s="4" t="s">
        <v>632</v>
      </c>
      <c r="F147" s="4" t="s">
        <v>634</v>
      </c>
      <c r="G147" s="4" t="s">
        <v>71</v>
      </c>
      <c r="H147" s="4" t="s">
        <v>636</v>
      </c>
      <c r="I147" s="4" t="s">
        <v>637</v>
      </c>
      <c r="J147" s="4" t="s">
        <v>371</v>
      </c>
      <c r="N147" s="4" t="s">
        <v>609</v>
      </c>
      <c r="O147" s="8" t="s">
        <v>48</v>
      </c>
      <c r="P147" s="34">
        <v>2.0059999999999998</v>
      </c>
      <c r="Q147" s="34">
        <v>1.839</v>
      </c>
      <c r="R147" s="34">
        <v>1.9950000000000001</v>
      </c>
      <c r="S147" s="34">
        <v>1.83</v>
      </c>
      <c r="T147" s="34">
        <v>1.6040000000000001</v>
      </c>
      <c r="U147" s="34">
        <v>2.242</v>
      </c>
      <c r="W147" s="4" t="s">
        <v>609</v>
      </c>
      <c r="X147" s="8" t="s">
        <v>48</v>
      </c>
      <c r="Y147" s="12">
        <f t="shared" si="106"/>
        <v>0.57772999932236846</v>
      </c>
      <c r="Z147" s="12">
        <f t="shared" si="106"/>
        <v>0.90728623228900762</v>
      </c>
      <c r="AA147" s="12">
        <f t="shared" si="106"/>
        <v>0.59516362043102233</v>
      </c>
      <c r="AB147" s="12">
        <f t="shared" si="106"/>
        <v>0.9296259547120711</v>
      </c>
      <c r="AC147" s="12">
        <f t="shared" si="106"/>
        <v>1.7123005853071316</v>
      </c>
      <c r="AD147" s="12">
        <f t="shared" si="106"/>
        <v>0.30529202956208956</v>
      </c>
      <c r="AE147" s="12"/>
      <c r="AF147" s="68">
        <f t="shared" si="107"/>
        <v>5.0273984216236904</v>
      </c>
      <c r="AG147" s="43">
        <f t="shared" si="108"/>
        <v>5.0401387724572357</v>
      </c>
      <c r="AH147" s="43">
        <v>5</v>
      </c>
      <c r="AX147" s="35"/>
      <c r="AY147" s="35"/>
      <c r="AZ147" s="35"/>
      <c r="BA147" s="35"/>
      <c r="BB147" s="35"/>
      <c r="BC147" s="35"/>
      <c r="BD147" s="35"/>
      <c r="BE147" s="35"/>
      <c r="BF147" s="35"/>
      <c r="BN147" t="s">
        <v>839</v>
      </c>
      <c r="BP147" s="70">
        <f>AVERAGE(BP137:BP146)</f>
        <v>5.0620451551059116</v>
      </c>
      <c r="BQ147" s="69"/>
      <c r="BR147" s="70">
        <f>AVERAGE(BR137:BR146)</f>
        <v>5</v>
      </c>
      <c r="BS147" s="70"/>
      <c r="BT147" s="70"/>
      <c r="BU147" s="109"/>
      <c r="BV147" s="109"/>
      <c r="BW147" s="70"/>
      <c r="BX147" s="70"/>
      <c r="BY147" s="70"/>
      <c r="BZ147" s="70"/>
      <c r="CA147" s="70"/>
      <c r="CB147" s="70"/>
      <c r="CC147" s="70"/>
      <c r="CD147" s="70"/>
      <c r="CI147" s="31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31"/>
      <c r="DM147" s="54"/>
    </row>
    <row r="148" spans="2:117" x14ac:dyDescent="0.35">
      <c r="C148" s="4" t="s">
        <v>422</v>
      </c>
      <c r="D148" s="8" t="s">
        <v>47</v>
      </c>
      <c r="E148" s="4" t="s">
        <v>453</v>
      </c>
      <c r="F148" s="4" t="s">
        <v>455</v>
      </c>
      <c r="G148" s="4" t="s">
        <v>457</v>
      </c>
      <c r="H148" s="4" t="s">
        <v>459</v>
      </c>
      <c r="I148" s="4" t="s">
        <v>460</v>
      </c>
      <c r="J148" s="4" t="s">
        <v>463</v>
      </c>
      <c r="N148" s="4" t="s">
        <v>422</v>
      </c>
      <c r="O148" s="8" t="s">
        <v>47</v>
      </c>
      <c r="P148" s="34">
        <v>2.0129999999999999</v>
      </c>
      <c r="Q148" s="34">
        <v>1.8029999999999999</v>
      </c>
      <c r="R148" s="34">
        <v>2.0129999999999999</v>
      </c>
      <c r="S148" s="34">
        <v>1.8029999999999999</v>
      </c>
      <c r="T148" s="34">
        <v>1.6220000000000001</v>
      </c>
      <c r="U148" s="34">
        <v>2.2210000000000001</v>
      </c>
      <c r="W148" s="4" t="s">
        <v>422</v>
      </c>
      <c r="X148" s="8" t="s">
        <v>47</v>
      </c>
      <c r="Y148" s="12">
        <f t="shared" si="106"/>
        <v>0.56690271550530003</v>
      </c>
      <c r="Z148" s="12">
        <f t="shared" si="106"/>
        <v>1</v>
      </c>
      <c r="AA148" s="12">
        <f t="shared" si="106"/>
        <v>0.56690271550530003</v>
      </c>
      <c r="AB148" s="12">
        <f t="shared" si="106"/>
        <v>1</v>
      </c>
      <c r="AC148" s="12">
        <f t="shared" si="106"/>
        <v>1.6309932567264986</v>
      </c>
      <c r="AD148" s="12">
        <f t="shared" si="106"/>
        <v>0.32312057450698195</v>
      </c>
      <c r="AE148" s="12"/>
      <c r="AF148" s="68">
        <f t="shared" si="107"/>
        <v>5.087919262244081</v>
      </c>
      <c r="AG148" s="43">
        <f t="shared" si="108"/>
        <v>5.1332198253313965</v>
      </c>
      <c r="AH148" s="43">
        <v>5</v>
      </c>
      <c r="AX148" s="7"/>
      <c r="BR148" s="48"/>
      <c r="BS148" s="48"/>
      <c r="BT148" s="48"/>
      <c r="BU148" s="112"/>
      <c r="BV148" s="42"/>
      <c r="BW148" s="48"/>
      <c r="BX148" s="48"/>
      <c r="BY148" s="48"/>
      <c r="BZ148" s="48"/>
      <c r="CA148" s="48"/>
      <c r="CB148" s="48"/>
      <c r="CC148" s="48"/>
      <c r="CD148" s="48"/>
      <c r="CI148" s="31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31"/>
      <c r="DM148" s="54"/>
    </row>
    <row r="149" spans="2:117" x14ac:dyDescent="0.35">
      <c r="C149" s="4" t="s">
        <v>422</v>
      </c>
      <c r="D149" s="8" t="s">
        <v>48</v>
      </c>
      <c r="E149" s="4" t="s">
        <v>454</v>
      </c>
      <c r="F149" s="4" t="s">
        <v>456</v>
      </c>
      <c r="G149" s="4" t="s">
        <v>458</v>
      </c>
      <c r="H149" s="4" t="s">
        <v>58</v>
      </c>
      <c r="I149" s="4" t="s">
        <v>461</v>
      </c>
      <c r="J149" s="4" t="s">
        <v>464</v>
      </c>
      <c r="N149" s="4" t="s">
        <v>422</v>
      </c>
      <c r="O149" s="8" t="s">
        <v>48</v>
      </c>
      <c r="P149" s="34">
        <v>2.0129999999999999</v>
      </c>
      <c r="Q149" s="34">
        <v>1.8029999999999999</v>
      </c>
      <c r="R149" s="34">
        <v>2.0129999999999999</v>
      </c>
      <c r="S149" s="34">
        <v>1.8029999999999999</v>
      </c>
      <c r="T149" s="34">
        <v>1.6220000000000001</v>
      </c>
      <c r="U149" s="34">
        <v>2.2210000000000001</v>
      </c>
      <c r="W149" s="4" t="s">
        <v>422</v>
      </c>
      <c r="X149" s="8" t="s">
        <v>48</v>
      </c>
      <c r="Y149" s="12">
        <f t="shared" si="106"/>
        <v>0.56690271550530003</v>
      </c>
      <c r="Z149" s="12">
        <f t="shared" si="106"/>
        <v>1</v>
      </c>
      <c r="AA149" s="12">
        <f t="shared" si="106"/>
        <v>0.56690271550530003</v>
      </c>
      <c r="AB149" s="12">
        <f t="shared" si="106"/>
        <v>1</v>
      </c>
      <c r="AC149" s="12">
        <f t="shared" si="106"/>
        <v>1.6309932567264986</v>
      </c>
      <c r="AD149" s="12">
        <f t="shared" si="106"/>
        <v>0.32312057450698195</v>
      </c>
      <c r="AE149" s="12"/>
      <c r="AF149" s="68">
        <f t="shared" si="107"/>
        <v>5.087919262244081</v>
      </c>
      <c r="AG149" s="43">
        <f t="shared" si="108"/>
        <v>5.1332198253313965</v>
      </c>
      <c r="AH149" s="43">
        <v>5</v>
      </c>
      <c r="AK149" s="4" t="s">
        <v>655</v>
      </c>
      <c r="AL149" s="8" t="s">
        <v>0</v>
      </c>
      <c r="AM149" s="4" t="s">
        <v>656</v>
      </c>
      <c r="AN149" s="4" t="s">
        <v>658</v>
      </c>
      <c r="AO149" s="4" t="s">
        <v>660</v>
      </c>
      <c r="AP149" s="4" t="s">
        <v>650</v>
      </c>
      <c r="AQ149" s="4" t="s">
        <v>663</v>
      </c>
      <c r="AR149" s="4" t="s">
        <v>665</v>
      </c>
      <c r="AV149" s="4" t="s">
        <v>655</v>
      </c>
      <c r="AW149" s="8" t="s">
        <v>0</v>
      </c>
      <c r="AX149" s="34">
        <v>1.704</v>
      </c>
      <c r="AY149" s="34">
        <v>2.101</v>
      </c>
      <c r="AZ149" s="34">
        <v>2.1190000000000002</v>
      </c>
      <c r="BA149" s="34">
        <v>1.6839999999999999</v>
      </c>
      <c r="BB149" s="34">
        <v>1.9179999999999999</v>
      </c>
      <c r="BC149" s="34">
        <v>1.92</v>
      </c>
      <c r="BD149" s="34"/>
      <c r="BE149" s="34"/>
      <c r="BF149" s="34"/>
      <c r="BG149" s="4" t="s">
        <v>655</v>
      </c>
      <c r="BH149" s="8" t="s">
        <v>0</v>
      </c>
      <c r="BI149" s="12">
        <f t="shared" ref="BI149:BI158" si="129">EXP((1.803-AX149)/0.37)</f>
        <v>1.3067819229290532</v>
      </c>
      <c r="BJ149" s="12">
        <f t="shared" ref="BJ149:BJ158" si="130">EXP((1.803-AY149)/0.37)</f>
        <v>0.44690671143251565</v>
      </c>
      <c r="BK149" s="12">
        <f t="shared" ref="BK149:BK158" si="131">EXP((1.803-AZ149)/0.37)</f>
        <v>0.42568567632738757</v>
      </c>
      <c r="BL149" s="12">
        <f t="shared" ref="BL149:BL158" si="132">EXP((1.803-BA149)/0.37)</f>
        <v>1.379362756160101</v>
      </c>
      <c r="BM149" s="12">
        <f t="shared" ref="BM149:BM158" si="133">EXP((1.803-BB149)/0.37)</f>
        <v>0.73285251052709166</v>
      </c>
      <c r="BN149" s="12">
        <f t="shared" ref="BN149:BN158" si="134">EXP((1.803-BC149)/0.37)</f>
        <v>0.72890183273224862</v>
      </c>
      <c r="BO149" s="12"/>
      <c r="BP149" s="68">
        <f t="shared" ref="BP149" si="135">SUM(BI149:BN149)</f>
        <v>5.0204914101083986</v>
      </c>
      <c r="BQ149" s="43">
        <f t="shared" ref="BQ149" si="136">(BP149*1.538)-2.692</f>
        <v>5.0295157887467168</v>
      </c>
      <c r="BR149" s="43">
        <v>5</v>
      </c>
      <c r="BS149" s="43"/>
      <c r="BT149" s="43"/>
      <c r="BU149" s="4" t="s">
        <v>655</v>
      </c>
      <c r="BV149" s="108" t="s">
        <v>0</v>
      </c>
      <c r="BW149" s="106" t="str">
        <f>"O1="&amp;TEXT(BI149," 0.##0")</f>
        <v>O1= 1.307</v>
      </c>
      <c r="BX149" s="106" t="str">
        <f>"O2'="&amp;TEXT(BJ149," 0.##0")</f>
        <v>O2'= 0.447</v>
      </c>
      <c r="BY149" s="106" t="str">
        <f>"O2="&amp;TEXT(BK149," 0.##0")</f>
        <v>O2= 0.426</v>
      </c>
      <c r="BZ149" s="106" t="str">
        <f>"O3'="&amp;TEXT(BL149," 0.##0")</f>
        <v>O3'= 1.379</v>
      </c>
      <c r="CA149" s="106" t="str">
        <f>"O4="&amp;TEXT(BM149," 0.##0")</f>
        <v>O4= 0.733</v>
      </c>
      <c r="CB149" s="106" t="str">
        <f>"O5'="&amp;TEXT(BN149," 0.##0")</f>
        <v>O5'= 0.729</v>
      </c>
      <c r="CC149" s="43"/>
      <c r="CD149" s="43"/>
      <c r="CI149" s="7"/>
      <c r="CJ149" s="16" t="s">
        <v>1</v>
      </c>
      <c r="CK149" s="16" t="s">
        <v>74</v>
      </c>
      <c r="CL149" s="16" t="s">
        <v>3</v>
      </c>
      <c r="CM149" s="16" t="s">
        <v>2</v>
      </c>
      <c r="CN149" s="16" t="s">
        <v>75</v>
      </c>
      <c r="CO149" s="16" t="s">
        <v>4</v>
      </c>
      <c r="CP149" s="16" t="s">
        <v>5</v>
      </c>
      <c r="CQ149" s="16" t="s">
        <v>76</v>
      </c>
      <c r="CR149" s="16" t="s">
        <v>77</v>
      </c>
      <c r="CS149" s="16" t="s">
        <v>6</v>
      </c>
      <c r="CT149" s="16" t="s">
        <v>78</v>
      </c>
      <c r="CU149" s="16" t="s">
        <v>79</v>
      </c>
      <c r="CV149" s="16" t="s">
        <v>80</v>
      </c>
      <c r="CW149" s="16" t="s">
        <v>81</v>
      </c>
      <c r="CX149" s="16" t="s">
        <v>82</v>
      </c>
      <c r="CY149" s="16" t="s">
        <v>83</v>
      </c>
      <c r="CZ149" s="16" t="s">
        <v>84</v>
      </c>
      <c r="DA149" s="16" t="s">
        <v>85</v>
      </c>
      <c r="DB149" s="16" t="s">
        <v>86</v>
      </c>
      <c r="DC149" s="16" t="s">
        <v>87</v>
      </c>
      <c r="DD149" s="16" t="s">
        <v>88</v>
      </c>
      <c r="DE149" s="16" t="s">
        <v>89</v>
      </c>
      <c r="DF149" s="16" t="s">
        <v>90</v>
      </c>
      <c r="DG149" s="16" t="s">
        <v>91</v>
      </c>
      <c r="DH149" s="16" t="s">
        <v>92</v>
      </c>
      <c r="DI149" s="16" t="s">
        <v>93</v>
      </c>
      <c r="DJ149" s="16" t="s">
        <v>94</v>
      </c>
      <c r="DK149" s="16" t="s">
        <v>95</v>
      </c>
      <c r="DL149" s="20"/>
      <c r="DM149" s="50"/>
    </row>
    <row r="150" spans="2:117" x14ac:dyDescent="0.35">
      <c r="C150" s="4" t="s">
        <v>218</v>
      </c>
      <c r="D150" s="8" t="s">
        <v>47</v>
      </c>
      <c r="E150" s="4" t="s">
        <v>243</v>
      </c>
      <c r="F150" s="4" t="s">
        <v>245</v>
      </c>
      <c r="G150" s="4" t="s">
        <v>247</v>
      </c>
      <c r="H150" s="4" t="s">
        <v>249</v>
      </c>
      <c r="I150" s="4" t="s">
        <v>251</v>
      </c>
      <c r="J150" s="4" t="s">
        <v>253</v>
      </c>
      <c r="N150" s="4" t="s">
        <v>218</v>
      </c>
      <c r="O150" s="8" t="s">
        <v>47</v>
      </c>
      <c r="P150" s="34">
        <v>2.0169999999999999</v>
      </c>
      <c r="Q150" s="34">
        <v>1.8160000000000001</v>
      </c>
      <c r="R150" s="34">
        <v>1.9970000000000001</v>
      </c>
      <c r="S150" s="34">
        <v>1.829</v>
      </c>
      <c r="T150" s="34">
        <v>1.6020000000000001</v>
      </c>
      <c r="U150" s="34">
        <v>2.2469999999999999</v>
      </c>
      <c r="W150" s="4" t="s">
        <v>218</v>
      </c>
      <c r="X150" s="8" t="s">
        <v>47</v>
      </c>
      <c r="Y150" s="12">
        <f t="shared" si="106"/>
        <v>0.56080704643086732</v>
      </c>
      <c r="Z150" s="12">
        <f t="shared" si="106"/>
        <v>0.96547493785545979</v>
      </c>
      <c r="AA150" s="12">
        <f t="shared" si="106"/>
        <v>0.59195519900138971</v>
      </c>
      <c r="AB150" s="12">
        <f t="shared" si="106"/>
        <v>0.93214185562700447</v>
      </c>
      <c r="AC150" s="12">
        <f t="shared" si="106"/>
        <v>1.7215813246285188</v>
      </c>
      <c r="AD150" s="12">
        <f t="shared" si="106"/>
        <v>0.30119421191220214</v>
      </c>
      <c r="AE150" s="12"/>
      <c r="AF150" s="68">
        <f t="shared" si="107"/>
        <v>5.0731545754554421</v>
      </c>
      <c r="AG150" s="43">
        <f t="shared" si="108"/>
        <v>5.1105117370504702</v>
      </c>
      <c r="AH150" s="43">
        <v>5</v>
      </c>
      <c r="AK150" s="4" t="s">
        <v>655</v>
      </c>
      <c r="AL150" s="8" t="s">
        <v>7</v>
      </c>
      <c r="AM150" s="4" t="s">
        <v>657</v>
      </c>
      <c r="AN150" s="4" t="s">
        <v>659</v>
      </c>
      <c r="AO150" s="4" t="s">
        <v>661</v>
      </c>
      <c r="AP150" s="4" t="s">
        <v>662</v>
      </c>
      <c r="AQ150" s="4" t="s">
        <v>664</v>
      </c>
      <c r="AR150" s="4" t="s">
        <v>666</v>
      </c>
      <c r="AV150" s="4" t="s">
        <v>655</v>
      </c>
      <c r="AW150" s="8" t="s">
        <v>7</v>
      </c>
      <c r="AX150" s="34">
        <v>1.704</v>
      </c>
      <c r="AY150" s="34">
        <v>2.101</v>
      </c>
      <c r="AZ150" s="34">
        <v>2.1190000000000002</v>
      </c>
      <c r="BA150" s="34">
        <v>1.6839999999999999</v>
      </c>
      <c r="BB150" s="34">
        <v>1.9179999999999999</v>
      </c>
      <c r="BC150" s="34">
        <v>1.92</v>
      </c>
      <c r="BD150" s="34"/>
      <c r="BE150" s="34"/>
      <c r="BF150" s="34"/>
      <c r="BG150" s="4" t="s">
        <v>655</v>
      </c>
      <c r="BH150" s="8" t="s">
        <v>7</v>
      </c>
      <c r="BI150" s="12">
        <f t="shared" si="129"/>
        <v>1.3067819229290532</v>
      </c>
      <c r="BJ150" s="12">
        <f t="shared" si="130"/>
        <v>0.44690671143251565</v>
      </c>
      <c r="BK150" s="12">
        <f t="shared" si="131"/>
        <v>0.42568567632738757</v>
      </c>
      <c r="BL150" s="12">
        <f t="shared" si="132"/>
        <v>1.379362756160101</v>
      </c>
      <c r="BM150" s="12">
        <f t="shared" si="133"/>
        <v>0.73285251052709166</v>
      </c>
      <c r="BN150" s="12">
        <f t="shared" si="134"/>
        <v>0.72890183273224862</v>
      </c>
      <c r="BO150" s="12"/>
      <c r="BP150" s="68">
        <f t="shared" ref="BP150:BP158" si="137">SUM(BI150:BN150)</f>
        <v>5.0204914101083986</v>
      </c>
      <c r="BQ150" s="43">
        <f t="shared" ref="BQ150:BQ158" si="138">(BP150*1.538)-2.692</f>
        <v>5.0295157887467168</v>
      </c>
      <c r="BR150" s="43">
        <v>5</v>
      </c>
      <c r="BS150" s="43"/>
      <c r="BT150" s="43"/>
      <c r="BU150" s="4" t="s">
        <v>655</v>
      </c>
      <c r="BV150" s="108" t="s">
        <v>7</v>
      </c>
      <c r="BW150" s="106" t="str">
        <f>"O1'="&amp;TEXT(BI150," 0.##0")</f>
        <v>O1'= 1.307</v>
      </c>
      <c r="BX150" s="106" t="str">
        <f>"O2="&amp;TEXT(BJ150," 0.##0")</f>
        <v>O2= 0.447</v>
      </c>
      <c r="BY150" s="106" t="str">
        <f>"O2'="&amp;TEXT(BK150," 0.##0")</f>
        <v>O2'= 0.426</v>
      </c>
      <c r="BZ150" s="106" t="str">
        <f>"O3="&amp;TEXT(BL150," 0.##0")</f>
        <v>O3= 1.379</v>
      </c>
      <c r="CA150" s="106" t="str">
        <f>"O4'="&amp;TEXT(BM150," 0.##0")</f>
        <v>O4'= 0.733</v>
      </c>
      <c r="CB150" s="106" t="str">
        <f>"O5="&amp;TEXT(BN150," 0.##0")</f>
        <v>O5= 0.729</v>
      </c>
      <c r="CC150" s="43"/>
      <c r="CD150" s="43"/>
      <c r="CI150" s="10" t="s">
        <v>655</v>
      </c>
      <c r="CJ150" s="52" t="str">
        <f>"V1 ="&amp;TEXT(BI149," 0.##0")</f>
        <v>V1 = 1.307</v>
      </c>
      <c r="CK150" s="52" t="str">
        <f>"V1' ="&amp;TEXT(BI150," 0.##0")</f>
        <v>V1' = 1.307</v>
      </c>
      <c r="CL150" s="52" t="str">
        <f>"V1 ="&amp;TEXT(BK149," 0.##0")</f>
        <v>V1 = 0.426</v>
      </c>
      <c r="CM150" s="52" t="str">
        <f>"V1 ="&amp;TEXT(BJ149," 0.##0")</f>
        <v>V1 = 0.447</v>
      </c>
      <c r="CN150" s="52" t="str">
        <f>"V1' ="&amp;TEXT(BL150," 0.##0")</f>
        <v>V1' = 1.379</v>
      </c>
      <c r="CO150" s="52" t="str">
        <f>"V1 ="&amp;TEXT(BL149," 0.##0")</f>
        <v>V1 = 1.379</v>
      </c>
      <c r="CP150" s="52" t="str">
        <f>"V1 ="&amp;TEXT(BM149," 0.##0")</f>
        <v>V1 = 0.733</v>
      </c>
      <c r="CQ150" s="52" t="str">
        <f>"V1' ="&amp;TEXT(BM150," 0.##0")</f>
        <v>V1' = 0.733</v>
      </c>
      <c r="CR150" s="52" t="str">
        <f>"V1' ="&amp;TEXT(BN150," 0.##0")</f>
        <v>V1' = 0.729</v>
      </c>
      <c r="CS150" s="52" t="str">
        <f>"V1 ="&amp;TEXT(BN149," 0.##0")</f>
        <v>V1 = 0.729</v>
      </c>
      <c r="CT150" s="52" t="str">
        <f>"V2 ="&amp;TEXT(BM151," 0.##0")</f>
        <v>V2 = 0.825</v>
      </c>
      <c r="CU150" s="52" t="str">
        <f>"V2' ="&amp;TEXT(BM152," 0.##0")</f>
        <v>V2' = 0.825</v>
      </c>
      <c r="CV150" s="52" t="str">
        <f>"V3 ="&amp;TEXT(BM153," 0.##0")</f>
        <v>V3 = 0.834</v>
      </c>
      <c r="CW150" s="52" t="str">
        <f>"V3' ="&amp;TEXT(BM154," 0.##0")</f>
        <v>V3' = 0.834</v>
      </c>
      <c r="CX150" s="52" t="str">
        <f>"V2 ="&amp;TEXT(BN151," 0.##0")</f>
        <v>V2 = 0.795</v>
      </c>
      <c r="CY150" s="52" t="str">
        <f>"V2' ="&amp;TEXT(BN152," 0.##0")</f>
        <v>V2' = 0.795</v>
      </c>
      <c r="CZ150" s="52" t="str">
        <f>"V3 ="&amp;TEXT(BN153," 0.##0")</f>
        <v>V3 = 0.795</v>
      </c>
      <c r="DA150" s="52" t="str">
        <f>"V3' ="&amp;TEXT(BN154," 0.##0")</f>
        <v>V3' = 0.795</v>
      </c>
      <c r="DB150" s="52" t="str">
        <f>"V2 ="&amp;TEXT(BJ151," 0.##0")</f>
        <v>V2 = 1.764</v>
      </c>
      <c r="DC150" s="52" t="str">
        <f>"V2' ="&amp;TEXT(BJ152," 0.##0")</f>
        <v>V2' = 1.764</v>
      </c>
      <c r="DD150" s="52" t="str">
        <f>"V2 ="&amp;TEXT(BL151," 0.##0")</f>
        <v>V2 = 0.869</v>
      </c>
      <c r="DE150" s="52" t="str">
        <f>"V2' ="&amp;TEXT(BL152," 0.##0")</f>
        <v>V2' = 0.869</v>
      </c>
      <c r="DF150" s="52" t="str">
        <f>"V3 ="&amp;TEXT(BJ153," 0.##0")</f>
        <v>V3 = 1.698</v>
      </c>
      <c r="DG150" s="52" t="str">
        <f>"V3' ="&amp;TEXT(BJ154," 0.##0")</f>
        <v>V3' = 1.698</v>
      </c>
      <c r="DH150" s="52" t="str">
        <f>"V4 ="&amp;TEXT(BM155," 0.##0")</f>
        <v>V4 = 1.671</v>
      </c>
      <c r="DI150" s="52" t="str">
        <f>"V4' ="&amp;TEXT(BM156," 0.##0")</f>
        <v>V4' = 1.671</v>
      </c>
      <c r="DJ150" s="52" t="str">
        <f>"V5 ="&amp;TEXT(BM157," 0.##0")</f>
        <v>V5 = 1.653</v>
      </c>
      <c r="DK150" s="52" t="str">
        <f>"V5' ="&amp;TEXT(BM158," 0.##0")</f>
        <v>V5' = 1.653</v>
      </c>
      <c r="DL150" s="10" t="s">
        <v>655</v>
      </c>
      <c r="DM150" s="28"/>
    </row>
    <row r="151" spans="2:117" x14ac:dyDescent="0.35">
      <c r="C151" s="4" t="s">
        <v>218</v>
      </c>
      <c r="D151" s="8" t="s">
        <v>48</v>
      </c>
      <c r="E151" s="4" t="s">
        <v>244</v>
      </c>
      <c r="F151" s="4" t="s">
        <v>246</v>
      </c>
      <c r="G151" s="4" t="s">
        <v>248</v>
      </c>
      <c r="H151" s="4" t="s">
        <v>250</v>
      </c>
      <c r="I151" s="4" t="s">
        <v>252</v>
      </c>
      <c r="J151" s="4" t="s">
        <v>254</v>
      </c>
      <c r="N151" s="4" t="s">
        <v>218</v>
      </c>
      <c r="O151" s="8" t="s">
        <v>48</v>
      </c>
      <c r="P151" s="34">
        <v>2.0169999999999999</v>
      </c>
      <c r="Q151" s="34">
        <v>1.8160000000000001</v>
      </c>
      <c r="R151" s="34">
        <v>1.9970000000000001</v>
      </c>
      <c r="S151" s="34">
        <v>1.829</v>
      </c>
      <c r="T151" s="34">
        <v>1.6020000000000001</v>
      </c>
      <c r="U151" s="34">
        <v>2.2469999999999999</v>
      </c>
      <c r="W151" s="4" t="s">
        <v>218</v>
      </c>
      <c r="X151" s="8" t="s">
        <v>48</v>
      </c>
      <c r="Y151" s="12">
        <f t="shared" si="106"/>
        <v>0.56080704643086732</v>
      </c>
      <c r="Z151" s="12">
        <f t="shared" si="106"/>
        <v>0.96547493785545979</v>
      </c>
      <c r="AA151" s="12">
        <f t="shared" si="106"/>
        <v>0.59195519900138971</v>
      </c>
      <c r="AB151" s="12">
        <f t="shared" si="106"/>
        <v>0.93214185562700447</v>
      </c>
      <c r="AC151" s="12">
        <f t="shared" si="106"/>
        <v>1.7215813246285188</v>
      </c>
      <c r="AD151" s="12">
        <f t="shared" si="106"/>
        <v>0.30119421191220214</v>
      </c>
      <c r="AE151" s="12"/>
      <c r="AF151" s="68">
        <f t="shared" si="107"/>
        <v>5.0731545754554421</v>
      </c>
      <c r="AG151" s="43">
        <f t="shared" si="108"/>
        <v>5.1105117370504702</v>
      </c>
      <c r="AH151" s="43">
        <v>5</v>
      </c>
      <c r="AK151" s="4" t="s">
        <v>655</v>
      </c>
      <c r="AL151" s="8" t="s">
        <v>20</v>
      </c>
      <c r="AM151" s="7" t="s">
        <v>667</v>
      </c>
      <c r="AN151" s="7" t="s">
        <v>668</v>
      </c>
      <c r="AO151" s="7" t="s">
        <v>670</v>
      </c>
      <c r="AP151" s="7" t="s">
        <v>672</v>
      </c>
      <c r="AQ151" s="7" t="s">
        <v>674</v>
      </c>
      <c r="AR151" s="7" t="s">
        <v>676</v>
      </c>
      <c r="AV151" s="4" t="s">
        <v>655</v>
      </c>
      <c r="AW151" s="8" t="s">
        <v>20</v>
      </c>
      <c r="AX151" s="35">
        <v>2.36</v>
      </c>
      <c r="AY151" s="35">
        <v>1.593</v>
      </c>
      <c r="AZ151" s="35">
        <v>2.02</v>
      </c>
      <c r="BA151" s="35">
        <v>1.855</v>
      </c>
      <c r="BB151" s="35">
        <v>1.8740000000000001</v>
      </c>
      <c r="BC151" s="35">
        <v>1.8879999999999999</v>
      </c>
      <c r="BD151" s="35"/>
      <c r="BE151" s="35"/>
      <c r="BF151" s="35"/>
      <c r="BG151" s="4" t="s">
        <v>655</v>
      </c>
      <c r="BH151" s="8" t="s">
        <v>20</v>
      </c>
      <c r="BI151" s="12">
        <f t="shared" si="129"/>
        <v>0.22192730506313563</v>
      </c>
      <c r="BJ151" s="12">
        <f t="shared" si="130"/>
        <v>1.763971088246888</v>
      </c>
      <c r="BK151" s="12">
        <f t="shared" si="131"/>
        <v>0.55627834667445841</v>
      </c>
      <c r="BL151" s="12">
        <f t="shared" si="132"/>
        <v>0.86888843901175528</v>
      </c>
      <c r="BM151" s="12">
        <f t="shared" si="133"/>
        <v>0.82539609567884753</v>
      </c>
      <c r="BN151" s="12">
        <f t="shared" si="134"/>
        <v>0.79474837033619428</v>
      </c>
      <c r="BO151" s="12"/>
      <c r="BP151" s="68">
        <f t="shared" si="137"/>
        <v>5.0312096450112787</v>
      </c>
      <c r="BQ151" s="43">
        <f t="shared" si="138"/>
        <v>5.0460004340273468</v>
      </c>
      <c r="BR151" s="43">
        <v>5</v>
      </c>
      <c r="BS151" s="43"/>
      <c r="BT151" s="43"/>
      <c r="BU151" s="4" t="s">
        <v>655</v>
      </c>
      <c r="BV151" s="108" t="s">
        <v>20</v>
      </c>
      <c r="BW151" s="106" t="str">
        <f>"O2="&amp;TEXT(BI151," 0.##0")</f>
        <v>O2= 0.222</v>
      </c>
      <c r="BX151" s="106" t="str">
        <f>"O10="&amp;TEXT(BJ151," 0.##0")</f>
        <v>O10= 1.764</v>
      </c>
      <c r="BY151" s="106" t="str">
        <f>"O1="&amp;TEXT(BK151," 0.##0")</f>
        <v>O1= 0.556</v>
      </c>
      <c r="BZ151" s="106" t="str">
        <f>"O11="&amp;TEXT(BL151," 0.##0")</f>
        <v>O11= 0.869</v>
      </c>
      <c r="CA151" s="106" t="str">
        <f>"O6="&amp;TEXT(BM151," 0.##0")</f>
        <v>O6= 0.825</v>
      </c>
      <c r="CB151" s="106" t="str">
        <f>"O8="&amp;TEXT(BN151," 0.##0")</f>
        <v>O8= 0.795</v>
      </c>
      <c r="CC151" s="43"/>
      <c r="CD151" s="43"/>
      <c r="CI151" s="10" t="s">
        <v>655</v>
      </c>
      <c r="CJ151" s="52" t="str">
        <f>"V2 ="&amp;TEXT(BK151," 0.##0")</f>
        <v>V2 = 0.556</v>
      </c>
      <c r="CK151" s="52" t="str">
        <f>"V2' ="&amp;TEXT(BK152," 0.##0")</f>
        <v>V2' = 0.556</v>
      </c>
      <c r="CL151" s="52" t="str">
        <f>"V1' ="&amp;TEXT(BJ150," 0.##0")</f>
        <v>V1' = 0.447</v>
      </c>
      <c r="CM151" s="52" t="str">
        <f>"V1' ="&amp;TEXT(BK150," 0.##0")</f>
        <v>V1' = 0.426</v>
      </c>
      <c r="CN151" s="52" t="str">
        <f>"V3 ="&amp;TEXT(BK153," 0.##0")</f>
        <v>V3 = 0.513</v>
      </c>
      <c r="CO151" s="52" t="str">
        <f>"V3' ="&amp;TEXT(BK154," 0.##0")</f>
        <v>V3' = 0.513</v>
      </c>
      <c r="CP151" s="52" t="str">
        <f>"V4 ="&amp;TEXT(BK155," 0.##0")</f>
        <v>V4 = 0.598</v>
      </c>
      <c r="CQ151" s="52" t="str">
        <f>"V4' ="&amp;TEXT(BK156," 0.##0")</f>
        <v>V4' = 0.598</v>
      </c>
      <c r="CR151" s="52" t="str">
        <f>"V4 ="&amp;TEXT(BI155," 0.##0")</f>
        <v>V4 = 0.581</v>
      </c>
      <c r="CS151" s="52" t="str">
        <f>"V4' ="&amp;TEXT(BI156," 0.##0")</f>
        <v>V4' = 0.581</v>
      </c>
      <c r="CT151" s="52" t="str">
        <f>"V4 ="&amp;TEXT(BJ155," 0.##0")</f>
        <v>V4 = 0.947</v>
      </c>
      <c r="CU151" s="52" t="str">
        <f>"V4' ="&amp;TEXT(BJ156," 0.##0")</f>
        <v>V4' = 0.947</v>
      </c>
      <c r="CV151" s="52" t="str">
        <f>"V4 ="&amp;TEXT(BL155," 0.##0")</f>
        <v>V4 = 0.942</v>
      </c>
      <c r="CW151" s="52" t="str">
        <f>"V4' ="&amp;TEXT(BL156," 0.##0")</f>
        <v>V4' = 0.942</v>
      </c>
      <c r="CX151" s="52" t="str">
        <f>"V5' ="&amp;TEXT(BK158," 0.##0")</f>
        <v>V5' = 0.958</v>
      </c>
      <c r="CY151" s="52" t="str">
        <f>"V5 ="&amp;TEXT(BK157," 0.##0")</f>
        <v>V5 = 0.958</v>
      </c>
      <c r="CZ151" s="52" t="str">
        <f>"V5' ="&amp;TEXT(BI158," 0.##0")</f>
        <v>V5' = 0.960</v>
      </c>
      <c r="DA151" s="52" t="str">
        <f>"V5 ="&amp;TEXT(BI157," 0.##0")</f>
        <v>V5 = 0.960</v>
      </c>
      <c r="DB151" s="7"/>
      <c r="DC151" s="7"/>
      <c r="DD151" s="52" t="str">
        <f>"V3 ="&amp;TEXT(BL153," 0.##0")</f>
        <v>V3 = 0.925</v>
      </c>
      <c r="DE151" s="52" t="str">
        <f>"V3' ="&amp;TEXT(BL154," 0.##0")</f>
        <v>V3' = 0.925</v>
      </c>
      <c r="DF151" s="7"/>
      <c r="DG151" s="7"/>
      <c r="DH151" s="7"/>
      <c r="DI151" s="7"/>
      <c r="DJ151" s="7"/>
      <c r="DK151" s="7"/>
      <c r="DL151" s="10" t="s">
        <v>655</v>
      </c>
      <c r="DM151" s="28"/>
    </row>
    <row r="152" spans="2:117" x14ac:dyDescent="0.35">
      <c r="C152" s="4" t="s">
        <v>648</v>
      </c>
      <c r="D152" s="8" t="s">
        <v>47</v>
      </c>
      <c r="E152" s="4" t="s">
        <v>243</v>
      </c>
      <c r="F152" s="4" t="s">
        <v>891</v>
      </c>
      <c r="G152" s="4" t="s">
        <v>765</v>
      </c>
      <c r="H152" s="4" t="s">
        <v>893</v>
      </c>
      <c r="I152" s="4" t="s">
        <v>895</v>
      </c>
      <c r="J152" s="4" t="s">
        <v>897</v>
      </c>
      <c r="N152" s="4" t="s">
        <v>648</v>
      </c>
      <c r="O152" s="8" t="s">
        <v>47</v>
      </c>
      <c r="P152" s="34">
        <v>2.0169999999999999</v>
      </c>
      <c r="Q152" s="34">
        <v>1.8049999999999999</v>
      </c>
      <c r="R152" s="34">
        <v>1.9990000000000001</v>
      </c>
      <c r="S152" s="34">
        <v>1.8149999999999999</v>
      </c>
      <c r="T152" s="34">
        <v>1.6060000000000001</v>
      </c>
      <c r="U152" s="34">
        <v>2.2530000000000001</v>
      </c>
      <c r="W152" s="4" t="s">
        <v>648</v>
      </c>
      <c r="X152" s="8" t="s">
        <v>47</v>
      </c>
      <c r="Y152" s="12">
        <f t="shared" si="106"/>
        <v>0.56080704643086732</v>
      </c>
      <c r="Z152" s="12">
        <f t="shared" si="106"/>
        <v>0.99460917751103628</v>
      </c>
      <c r="AA152" s="12">
        <f t="shared" si="106"/>
        <v>0.5887640736021541</v>
      </c>
      <c r="AB152" s="12">
        <f t="shared" si="106"/>
        <v>0.96808785896333505</v>
      </c>
      <c r="AC152" s="12">
        <f t="shared" si="106"/>
        <v>1.703069876803992</v>
      </c>
      <c r="AD152" s="12">
        <f t="shared" si="106"/>
        <v>0.2963493701182493</v>
      </c>
      <c r="AE152" s="12"/>
      <c r="AF152" s="68">
        <f t="shared" si="107"/>
        <v>5.1116874034296345</v>
      </c>
      <c r="AG152" s="43">
        <f t="shared" si="108"/>
        <v>5.1697752264747781</v>
      </c>
      <c r="AH152" s="43">
        <v>5</v>
      </c>
      <c r="AK152" s="4" t="s">
        <v>655</v>
      </c>
      <c r="AL152" s="10" t="s">
        <v>27</v>
      </c>
      <c r="AM152" s="7" t="s">
        <v>732</v>
      </c>
      <c r="AN152" s="7" t="s">
        <v>669</v>
      </c>
      <c r="AO152" s="7" t="s">
        <v>671</v>
      </c>
      <c r="AP152" s="7" t="s">
        <v>673</v>
      </c>
      <c r="AQ152" s="7" t="s">
        <v>675</v>
      </c>
      <c r="AR152" s="7" t="s">
        <v>677</v>
      </c>
      <c r="AV152" s="4" t="s">
        <v>655</v>
      </c>
      <c r="AW152" s="10" t="s">
        <v>27</v>
      </c>
      <c r="AX152" s="35">
        <v>2.36</v>
      </c>
      <c r="AY152" s="35">
        <v>1.593</v>
      </c>
      <c r="AZ152" s="35">
        <v>2.02</v>
      </c>
      <c r="BA152" s="35">
        <v>1.855</v>
      </c>
      <c r="BB152" s="35">
        <v>1.8740000000000001</v>
      </c>
      <c r="BC152" s="35">
        <v>1.8879999999999999</v>
      </c>
      <c r="BD152" s="35"/>
      <c r="BE152" s="35"/>
      <c r="BF152" s="35"/>
      <c r="BG152" s="4" t="s">
        <v>655</v>
      </c>
      <c r="BH152" s="10" t="s">
        <v>27</v>
      </c>
      <c r="BI152" s="12">
        <f t="shared" si="129"/>
        <v>0.22192730506313563</v>
      </c>
      <c r="BJ152" s="12">
        <f t="shared" si="130"/>
        <v>1.763971088246888</v>
      </c>
      <c r="BK152" s="12">
        <f t="shared" si="131"/>
        <v>0.55627834667445841</v>
      </c>
      <c r="BL152" s="12">
        <f t="shared" si="132"/>
        <v>0.86888843901175528</v>
      </c>
      <c r="BM152" s="12">
        <f t="shared" si="133"/>
        <v>0.82539609567884753</v>
      </c>
      <c r="BN152" s="12">
        <f t="shared" si="134"/>
        <v>0.79474837033619428</v>
      </c>
      <c r="BO152" s="12"/>
      <c r="BP152" s="68">
        <f t="shared" si="137"/>
        <v>5.0312096450112787</v>
      </c>
      <c r="BQ152" s="43">
        <f t="shared" si="138"/>
        <v>5.0460004340273468</v>
      </c>
      <c r="BR152" s="43">
        <v>5</v>
      </c>
      <c r="BS152" s="43"/>
      <c r="BT152" s="43"/>
      <c r="BU152" s="4" t="s">
        <v>655</v>
      </c>
      <c r="BV152" s="108" t="s">
        <v>27</v>
      </c>
      <c r="BW152" s="106" t="str">
        <f>"O2'="&amp;TEXT(BI152," 0.##0")</f>
        <v>O2'= 0.222</v>
      </c>
      <c r="BX152" s="106" t="str">
        <f>"O10'="&amp;TEXT(BJ152," 0.##0")</f>
        <v>O10'= 1.764</v>
      </c>
      <c r="BY152" s="106" t="str">
        <f>"O1'="&amp;TEXT(BK152," 0.##0")</f>
        <v>O1'= 0.556</v>
      </c>
      <c r="BZ152" s="106" t="str">
        <f>"O11'="&amp;TEXT(BL152," 0.##0")</f>
        <v>O11'= 0.869</v>
      </c>
      <c r="CA152" s="106" t="str">
        <f>"O6'="&amp;TEXT(BM152," 0.##0")</f>
        <v>O6'= 0.825</v>
      </c>
      <c r="CB152" s="106" t="str">
        <f>"O8'="&amp;TEXT(BN152," 0.##0")</f>
        <v>O8'= 0.795</v>
      </c>
      <c r="CC152" s="43"/>
      <c r="CD152" s="43"/>
      <c r="CI152" s="10" t="s">
        <v>655</v>
      </c>
      <c r="CJ152" s="7"/>
      <c r="CK152" s="7"/>
      <c r="CL152" s="52" t="str">
        <f>"V2 ="&amp;TEXT(BI151," 0.##0")</f>
        <v>V2 = 0.222</v>
      </c>
      <c r="CM152" s="52" t="str">
        <f>"V2' ="&amp;TEXT(BI152," 0.##0")</f>
        <v>V2' = 0.222</v>
      </c>
      <c r="CN152" s="7"/>
      <c r="CO152" s="7"/>
      <c r="CP152" s="52" t="str">
        <f>"V5 ="&amp;TEXT(BL157," 0.##0")</f>
        <v>V5 = 0.555</v>
      </c>
      <c r="CQ152" s="52" t="str">
        <f>"V5' ="&amp;TEXT(BL158," 0.##0")</f>
        <v>V5' = 0.555</v>
      </c>
      <c r="CR152" s="52" t="str">
        <f>"V5 ="&amp;TEXT(BJ157," 0.##0")</f>
        <v>V5 = 0.595</v>
      </c>
      <c r="CS152" s="52" t="str">
        <f>"V5' ="&amp;TEXT(BJ158," 0.##0")</f>
        <v>V5' = 0.595</v>
      </c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10" t="s">
        <v>655</v>
      </c>
      <c r="DM152" s="28"/>
    </row>
    <row r="153" spans="2:117" x14ac:dyDescent="0.35">
      <c r="C153" s="4" t="s">
        <v>648</v>
      </c>
      <c r="D153" s="8" t="s">
        <v>48</v>
      </c>
      <c r="E153" s="4" t="s">
        <v>321</v>
      </c>
      <c r="F153" s="4" t="s">
        <v>892</v>
      </c>
      <c r="G153" s="4" t="s">
        <v>645</v>
      </c>
      <c r="H153" s="4" t="s">
        <v>894</v>
      </c>
      <c r="I153" s="4" t="s">
        <v>896</v>
      </c>
      <c r="J153" s="4" t="s">
        <v>898</v>
      </c>
      <c r="N153" s="4" t="s">
        <v>648</v>
      </c>
      <c r="O153" s="8" t="s">
        <v>48</v>
      </c>
      <c r="P153" s="34">
        <v>1.988</v>
      </c>
      <c r="Q153" s="34">
        <v>1.841</v>
      </c>
      <c r="R153" s="34">
        <v>1.996</v>
      </c>
      <c r="S153" s="34">
        <v>1.833</v>
      </c>
      <c r="T153" s="34">
        <v>1.5980000000000001</v>
      </c>
      <c r="U153" s="34">
        <v>2.2130000000000001</v>
      </c>
      <c r="W153" s="4" t="s">
        <v>648</v>
      </c>
      <c r="X153" s="8" t="s">
        <v>48</v>
      </c>
      <c r="Y153" s="12">
        <f t="shared" si="106"/>
        <v>0.60653065971263331</v>
      </c>
      <c r="Z153" s="12">
        <f t="shared" si="106"/>
        <v>0.90239521326405692</v>
      </c>
      <c r="AA153" s="12">
        <f t="shared" si="106"/>
        <v>0.59355724186520842</v>
      </c>
      <c r="AB153" s="12">
        <f t="shared" si="106"/>
        <v>0.92211892201437362</v>
      </c>
      <c r="AC153" s="12">
        <f t="shared" si="106"/>
        <v>1.740293981872123</v>
      </c>
      <c r="AD153" s="12">
        <f t="shared" si="106"/>
        <v>0.33018304116142977</v>
      </c>
      <c r="AE153" s="12"/>
      <c r="AF153" s="68">
        <f t="shared" si="107"/>
        <v>5.0950790598898248</v>
      </c>
      <c r="AG153" s="43">
        <f t="shared" si="108"/>
        <v>5.1442315941105505</v>
      </c>
      <c r="AH153" s="43">
        <v>5</v>
      </c>
      <c r="AK153" s="4" t="s">
        <v>655</v>
      </c>
      <c r="AL153" s="8" t="s">
        <v>34</v>
      </c>
      <c r="AM153" s="4" t="s">
        <v>678</v>
      </c>
      <c r="AN153" s="4" t="s">
        <v>36</v>
      </c>
      <c r="AO153" s="4" t="s">
        <v>680</v>
      </c>
      <c r="AP153" s="4" t="s">
        <v>237</v>
      </c>
      <c r="AQ153" s="4" t="s">
        <v>682</v>
      </c>
      <c r="AR153" s="4" t="s">
        <v>590</v>
      </c>
      <c r="AV153" s="4" t="s">
        <v>655</v>
      </c>
      <c r="AW153" s="8" t="s">
        <v>34</v>
      </c>
      <c r="AX153" s="34">
        <v>2.2909999999999999</v>
      </c>
      <c r="AY153" s="34">
        <v>1.607</v>
      </c>
      <c r="AZ153" s="34">
        <v>2.0499999999999998</v>
      </c>
      <c r="BA153" s="34">
        <v>1.8320000000000001</v>
      </c>
      <c r="BB153" s="34">
        <v>1.87</v>
      </c>
      <c r="BC153" s="34">
        <v>1.8879999999999999</v>
      </c>
      <c r="BD153" s="34"/>
      <c r="BE153" s="34"/>
      <c r="BF153" s="34"/>
      <c r="BG153" s="4" t="s">
        <v>655</v>
      </c>
      <c r="BH153" s="8" t="s">
        <v>34</v>
      </c>
      <c r="BI153" s="12">
        <f t="shared" si="129"/>
        <v>0.26742425304852663</v>
      </c>
      <c r="BJ153" s="12">
        <f t="shared" si="130"/>
        <v>1.6984731997688605</v>
      </c>
      <c r="BK153" s="12">
        <f t="shared" si="131"/>
        <v>0.51295478937538985</v>
      </c>
      <c r="BL153" s="12">
        <f t="shared" si="132"/>
        <v>0.92461450620908492</v>
      </c>
      <c r="BM153" s="12">
        <f t="shared" si="133"/>
        <v>0.8343677045175879</v>
      </c>
      <c r="BN153" s="12">
        <f t="shared" si="134"/>
        <v>0.79474837033619428</v>
      </c>
      <c r="BO153" s="12"/>
      <c r="BP153" s="68">
        <f t="shared" si="137"/>
        <v>5.0325828232556438</v>
      </c>
      <c r="BQ153" s="43">
        <f t="shared" si="138"/>
        <v>5.0481123821671803</v>
      </c>
      <c r="BR153" s="43">
        <v>5</v>
      </c>
      <c r="BS153" s="43"/>
      <c r="BT153" s="43"/>
      <c r="BU153" s="4" t="s">
        <v>655</v>
      </c>
      <c r="BV153" s="108" t="s">
        <v>34</v>
      </c>
      <c r="BW153" s="106" t="str">
        <f>"O2="&amp;TEXT(BI153," 0.##0")</f>
        <v>O2= 0.267</v>
      </c>
      <c r="BX153" s="106" t="str">
        <f>"O12="&amp;TEXT(BJ153," 0.##0")</f>
        <v>O12= 1.698</v>
      </c>
      <c r="BY153" s="106" t="str">
        <f>"O3="&amp;TEXT(BK153," 0.##0")</f>
        <v>O3= 0.513</v>
      </c>
      <c r="BZ153" s="106" t="str">
        <f>"O11="&amp;TEXT(BL153," 0.##0")</f>
        <v>O11= 0.925</v>
      </c>
      <c r="CA153" s="106" t="str">
        <f>"O7="&amp;TEXT(BM153," 0.##0")</f>
        <v>O7= 0.834</v>
      </c>
      <c r="CB153" s="106" t="str">
        <f>"O9="&amp;TEXT(BN153," 0.##0")</f>
        <v>O9= 0.795</v>
      </c>
      <c r="CC153" s="43"/>
      <c r="CD153" s="43"/>
      <c r="CI153" s="10" t="s">
        <v>655</v>
      </c>
      <c r="CJ153" s="7"/>
      <c r="CK153" s="7"/>
      <c r="CL153" s="52" t="str">
        <f>"V3 ="&amp;TEXT(BI153," 0.##0")</f>
        <v>V3 = 0.267</v>
      </c>
      <c r="CM153" s="52" t="str">
        <f>"V3' ="&amp;TEXT(BI154," 0.##0")</f>
        <v>V3' = 0.267</v>
      </c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10" t="s">
        <v>655</v>
      </c>
      <c r="DM153" s="28"/>
    </row>
    <row r="154" spans="2:117" x14ac:dyDescent="0.35">
      <c r="C154" s="4" t="s">
        <v>655</v>
      </c>
      <c r="D154" s="8" t="s">
        <v>47</v>
      </c>
      <c r="E154" s="4" t="s">
        <v>512</v>
      </c>
      <c r="F154" s="4" t="s">
        <v>685</v>
      </c>
      <c r="G154" s="4" t="s">
        <v>687</v>
      </c>
      <c r="H154" s="4" t="s">
        <v>548</v>
      </c>
      <c r="I154" s="4" t="s">
        <v>689</v>
      </c>
      <c r="J154" s="4" t="s">
        <v>253</v>
      </c>
      <c r="N154" s="4" t="s">
        <v>655</v>
      </c>
      <c r="O154" s="8" t="s">
        <v>47</v>
      </c>
      <c r="P154" s="34">
        <v>2.004</v>
      </c>
      <c r="Q154" s="34">
        <v>1.823</v>
      </c>
      <c r="R154" s="34">
        <v>1.9930000000000001</v>
      </c>
      <c r="S154" s="34">
        <v>1.825</v>
      </c>
      <c r="T154" s="34">
        <v>1.613</v>
      </c>
      <c r="U154" s="34">
        <v>2.2469999999999999</v>
      </c>
      <c r="W154" s="4" t="s">
        <v>655</v>
      </c>
      <c r="X154" s="8" t="s">
        <v>47</v>
      </c>
      <c r="Y154" s="12">
        <f t="shared" si="106"/>
        <v>0.58086131958696663</v>
      </c>
      <c r="Z154" s="12">
        <f t="shared" si="106"/>
        <v>0.94738089533959879</v>
      </c>
      <c r="AA154" s="12">
        <f t="shared" si="106"/>
        <v>0.59838943163624525</v>
      </c>
      <c r="AB154" s="12">
        <f t="shared" si="106"/>
        <v>0.94227373310338758</v>
      </c>
      <c r="AC154" s="12">
        <f t="shared" si="106"/>
        <v>1.6711525089365034</v>
      </c>
      <c r="AD154" s="12">
        <f t="shared" si="106"/>
        <v>0.30119421191220214</v>
      </c>
      <c r="AE154" s="12"/>
      <c r="AF154" s="68">
        <f t="shared" si="107"/>
        <v>5.041252100514904</v>
      </c>
      <c r="AG154" s="43">
        <f t="shared" si="108"/>
        <v>5.061445730591922</v>
      </c>
      <c r="AH154" s="43">
        <v>5</v>
      </c>
      <c r="AK154" s="4" t="s">
        <v>655</v>
      </c>
      <c r="AL154" s="8" t="s">
        <v>33</v>
      </c>
      <c r="AM154" s="4" t="s">
        <v>679</v>
      </c>
      <c r="AN154" s="4" t="s">
        <v>42</v>
      </c>
      <c r="AO154" s="4" t="s">
        <v>681</v>
      </c>
      <c r="AP154" s="4" t="s">
        <v>238</v>
      </c>
      <c r="AQ154" s="4" t="s">
        <v>683</v>
      </c>
      <c r="AR154" s="4" t="s">
        <v>591</v>
      </c>
      <c r="AV154" s="4" t="s">
        <v>655</v>
      </c>
      <c r="AW154" s="8" t="s">
        <v>33</v>
      </c>
      <c r="AX154" s="34">
        <v>2.2909999999999999</v>
      </c>
      <c r="AY154" s="34">
        <v>1.607</v>
      </c>
      <c r="AZ154" s="34">
        <v>2.0499999999999998</v>
      </c>
      <c r="BA154" s="34">
        <v>1.8320000000000001</v>
      </c>
      <c r="BB154" s="34">
        <v>1.87</v>
      </c>
      <c r="BC154" s="34">
        <v>1.8879999999999999</v>
      </c>
      <c r="BD154" s="34"/>
      <c r="BE154" s="34"/>
      <c r="BF154" s="34"/>
      <c r="BG154" s="4" t="s">
        <v>655</v>
      </c>
      <c r="BH154" s="8" t="s">
        <v>33</v>
      </c>
      <c r="BI154" s="12">
        <f t="shared" si="129"/>
        <v>0.26742425304852663</v>
      </c>
      <c r="BJ154" s="12">
        <f t="shared" si="130"/>
        <v>1.6984731997688605</v>
      </c>
      <c r="BK154" s="12">
        <f t="shared" si="131"/>
        <v>0.51295478937538985</v>
      </c>
      <c r="BL154" s="12">
        <f t="shared" si="132"/>
        <v>0.92461450620908492</v>
      </c>
      <c r="BM154" s="12">
        <f t="shared" si="133"/>
        <v>0.8343677045175879</v>
      </c>
      <c r="BN154" s="12">
        <f t="shared" si="134"/>
        <v>0.79474837033619428</v>
      </c>
      <c r="BO154" s="12"/>
      <c r="BP154" s="68">
        <f t="shared" si="137"/>
        <v>5.0325828232556438</v>
      </c>
      <c r="BQ154" s="43">
        <f t="shared" si="138"/>
        <v>5.0481123821671803</v>
      </c>
      <c r="BR154" s="43">
        <v>5</v>
      </c>
      <c r="BS154" s="43"/>
      <c r="BT154" s="43"/>
      <c r="BU154" s="4" t="s">
        <v>655</v>
      </c>
      <c r="BV154" s="108" t="s">
        <v>33</v>
      </c>
      <c r="BW154" s="106" t="str">
        <f>"O2'="&amp;TEXT(BI154," 0.##0")</f>
        <v>O2'= 0.267</v>
      </c>
      <c r="BX154" s="106" t="str">
        <f>"O12'="&amp;TEXT(BJ154," 0.##0")</f>
        <v>O12'= 1.698</v>
      </c>
      <c r="BY154" s="106" t="str">
        <f>"O3'="&amp;TEXT(BK154," 0.##0")</f>
        <v>O3'= 0.513</v>
      </c>
      <c r="BZ154" s="106" t="str">
        <f>"O11'="&amp;TEXT(BL154," 0.##0")</f>
        <v>O11'= 0.925</v>
      </c>
      <c r="CA154" s="106" t="str">
        <f>"O7'="&amp;TEXT(BM154," 0.##0")</f>
        <v>O7'= 0.834</v>
      </c>
      <c r="CB154" s="106" t="str">
        <f>"O9'="&amp;TEXT(BN154," 0.##0")</f>
        <v>O9'= 0.795</v>
      </c>
      <c r="CC154" s="43"/>
      <c r="CD154" s="43"/>
      <c r="CI154" s="10" t="s">
        <v>655</v>
      </c>
      <c r="CJ154" s="7"/>
      <c r="CK154" s="7"/>
      <c r="CL154" s="52" t="str">
        <f>"V4 ="&amp;TEXT(BN155," 0.##0")</f>
        <v>V4 = 0.301</v>
      </c>
      <c r="CM154" s="52" t="str">
        <f>"V4' ="&amp;TEXT(BN156," 0.##0")</f>
        <v>V4' = 0.301</v>
      </c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10" t="s">
        <v>655</v>
      </c>
      <c r="DM154" s="28"/>
    </row>
    <row r="155" spans="2:117" x14ac:dyDescent="0.35">
      <c r="C155" s="4" t="s">
        <v>655</v>
      </c>
      <c r="D155" s="8" t="s">
        <v>48</v>
      </c>
      <c r="E155" s="4" t="s">
        <v>684</v>
      </c>
      <c r="F155" s="4" t="s">
        <v>686</v>
      </c>
      <c r="G155" s="4" t="s">
        <v>688</v>
      </c>
      <c r="H155" s="4" t="s">
        <v>549</v>
      </c>
      <c r="I155" s="4" t="s">
        <v>690</v>
      </c>
      <c r="J155" s="4" t="s">
        <v>254</v>
      </c>
      <c r="N155" s="4" t="s">
        <v>655</v>
      </c>
      <c r="O155" s="8" t="s">
        <v>48</v>
      </c>
      <c r="P155" s="34">
        <v>2.004</v>
      </c>
      <c r="Q155" s="34">
        <v>1.823</v>
      </c>
      <c r="R155" s="34">
        <v>1.9930000000000001</v>
      </c>
      <c r="S155" s="34">
        <v>1.825</v>
      </c>
      <c r="T155" s="34">
        <v>1.613</v>
      </c>
      <c r="U155" s="34">
        <v>2.2469999999999999</v>
      </c>
      <c r="W155" s="4" t="s">
        <v>655</v>
      </c>
      <c r="X155" s="8" t="s">
        <v>48</v>
      </c>
      <c r="Y155" s="12">
        <f t="shared" si="106"/>
        <v>0.58086131958696663</v>
      </c>
      <c r="Z155" s="12">
        <f t="shared" si="106"/>
        <v>0.94738089533959879</v>
      </c>
      <c r="AA155" s="12">
        <f t="shared" si="106"/>
        <v>0.59838943163624525</v>
      </c>
      <c r="AB155" s="12">
        <f t="shared" si="106"/>
        <v>0.94227373310338758</v>
      </c>
      <c r="AC155" s="12">
        <f t="shared" si="106"/>
        <v>1.6711525089365034</v>
      </c>
      <c r="AD155" s="12">
        <f t="shared" si="106"/>
        <v>0.30119421191220214</v>
      </c>
      <c r="AE155" s="12"/>
      <c r="AF155" s="68">
        <f t="shared" si="107"/>
        <v>5.041252100514904</v>
      </c>
      <c r="AG155" s="43">
        <f t="shared" si="108"/>
        <v>5.061445730591922</v>
      </c>
      <c r="AH155" s="43">
        <v>5</v>
      </c>
      <c r="AK155" s="4" t="s">
        <v>655</v>
      </c>
      <c r="AL155" s="8" t="s">
        <v>47</v>
      </c>
      <c r="AM155" s="4" t="s">
        <v>512</v>
      </c>
      <c r="AN155" s="4" t="s">
        <v>685</v>
      </c>
      <c r="AO155" s="4" t="s">
        <v>687</v>
      </c>
      <c r="AP155" s="4" t="s">
        <v>548</v>
      </c>
      <c r="AQ155" s="4" t="s">
        <v>689</v>
      </c>
      <c r="AR155" s="4" t="s">
        <v>253</v>
      </c>
      <c r="AV155" s="4" t="s">
        <v>655</v>
      </c>
      <c r="AW155" s="8" t="s">
        <v>47</v>
      </c>
      <c r="AX155" s="34">
        <v>2.004</v>
      </c>
      <c r="AY155" s="34">
        <v>1.823</v>
      </c>
      <c r="AZ155" s="34">
        <v>1.9930000000000001</v>
      </c>
      <c r="BA155" s="34">
        <v>1.825</v>
      </c>
      <c r="BB155" s="34">
        <v>1.613</v>
      </c>
      <c r="BC155" s="34">
        <v>2.2469999999999999</v>
      </c>
      <c r="BD155" s="34"/>
      <c r="BE155" s="34"/>
      <c r="BF155" s="34"/>
      <c r="BG155" s="4" t="s">
        <v>655</v>
      </c>
      <c r="BH155" s="8" t="s">
        <v>47</v>
      </c>
      <c r="BI155" s="12">
        <f t="shared" si="129"/>
        <v>0.58086131958696663</v>
      </c>
      <c r="BJ155" s="12">
        <f t="shared" si="130"/>
        <v>0.94738089533959879</v>
      </c>
      <c r="BK155" s="12">
        <f t="shared" si="131"/>
        <v>0.59838943163624525</v>
      </c>
      <c r="BL155" s="12">
        <f t="shared" si="132"/>
        <v>0.94227373310338758</v>
      </c>
      <c r="BM155" s="12">
        <f t="shared" si="133"/>
        <v>1.6711525089365034</v>
      </c>
      <c r="BN155" s="12">
        <f t="shared" si="134"/>
        <v>0.30119421191220214</v>
      </c>
      <c r="BO155" s="12"/>
      <c r="BP155" s="68">
        <f t="shared" si="137"/>
        <v>5.041252100514904</v>
      </c>
      <c r="BQ155" s="43">
        <f t="shared" si="138"/>
        <v>5.061445730591922</v>
      </c>
      <c r="BR155" s="43">
        <v>5</v>
      </c>
      <c r="BS155" s="43"/>
      <c r="BT155" s="43"/>
      <c r="BU155" s="4" t="s">
        <v>655</v>
      </c>
      <c r="BV155" s="108" t="s">
        <v>47</v>
      </c>
      <c r="BW155" s="106" t="str">
        <f>"O5="&amp;TEXT(BI155," 0.##0")</f>
        <v>O5= 0.581</v>
      </c>
      <c r="BX155" s="106" t="str">
        <f>"O6="&amp;TEXT(BJ155," 0.##0")</f>
        <v>O6= 0.947</v>
      </c>
      <c r="BY155" s="106" t="str">
        <f>"O4="&amp;TEXT(BK155," 0.##0")</f>
        <v>O4= 0.598</v>
      </c>
      <c r="BZ155" s="106" t="str">
        <f>"O7="&amp;TEXT(BL155," 0.##0")</f>
        <v>O7= 0.942</v>
      </c>
      <c r="CA155" s="106" t="str">
        <f>"O13="&amp;TEXT(BM155," 0.##0")</f>
        <v>O13= 1.671</v>
      </c>
      <c r="CB155" s="106" t="str">
        <f>"O2="&amp;TEXT(BN155," 0.##0")</f>
        <v>O2= 0.301</v>
      </c>
      <c r="CC155" s="43"/>
      <c r="CD155" s="43"/>
      <c r="CI155" s="47" t="s">
        <v>655</v>
      </c>
      <c r="CJ155" s="16"/>
      <c r="CK155" s="16"/>
      <c r="CL155" s="53" t="str">
        <f>"V5' ="&amp;TEXT(BN158," 0.##0")</f>
        <v>V5' = 0.315</v>
      </c>
      <c r="CM155" s="53" t="str">
        <f>"V5 ="&amp;TEXT(BN157," 0.##0")</f>
        <v>V5 = 0.315</v>
      </c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47" t="s">
        <v>655</v>
      </c>
      <c r="DM155" s="28"/>
    </row>
    <row r="156" spans="2:117" x14ac:dyDescent="0.35">
      <c r="C156" s="4" t="s">
        <v>726</v>
      </c>
      <c r="D156" s="8" t="s">
        <v>47</v>
      </c>
      <c r="E156" s="4" t="s">
        <v>719</v>
      </c>
      <c r="F156" s="4" t="s">
        <v>362</v>
      </c>
      <c r="G156" s="4" t="s">
        <v>635</v>
      </c>
      <c r="H156" s="4" t="s">
        <v>548</v>
      </c>
      <c r="I156" s="4" t="s">
        <v>861</v>
      </c>
      <c r="J156" s="4" t="s">
        <v>509</v>
      </c>
      <c r="N156" s="4" t="s">
        <v>726</v>
      </c>
      <c r="O156" s="8" t="s">
        <v>47</v>
      </c>
      <c r="P156" s="34">
        <v>2.0089999999999999</v>
      </c>
      <c r="Q156" s="34">
        <v>1.831</v>
      </c>
      <c r="R156" s="34">
        <v>1.9950000000000001</v>
      </c>
      <c r="S156" s="34">
        <v>1.825</v>
      </c>
      <c r="T156" s="34">
        <v>1.605</v>
      </c>
      <c r="U156" s="34">
        <v>2.2639999999999998</v>
      </c>
      <c r="W156" s="4" t="s">
        <v>726</v>
      </c>
      <c r="X156" s="8" t="s">
        <v>47</v>
      </c>
      <c r="Y156" s="12">
        <f t="shared" si="106"/>
        <v>0.57306464120347067</v>
      </c>
      <c r="Z156" s="12">
        <f t="shared" si="106"/>
        <v>0.92711684434878605</v>
      </c>
      <c r="AA156" s="12">
        <f t="shared" si="106"/>
        <v>0.59516362043102233</v>
      </c>
      <c r="AB156" s="12">
        <f t="shared" si="106"/>
        <v>0.94227373310338758</v>
      </c>
      <c r="AC156" s="12">
        <f t="shared" si="106"/>
        <v>1.7076789940941539</v>
      </c>
      <c r="AD156" s="12">
        <f t="shared" si="106"/>
        <v>0.28766866038218003</v>
      </c>
      <c r="AE156" s="12"/>
      <c r="AF156" s="68">
        <f t="shared" si="107"/>
        <v>5.0329664935630003</v>
      </c>
      <c r="AG156" s="43">
        <f t="shared" si="108"/>
        <v>5.0487024670998943</v>
      </c>
      <c r="AH156" s="43">
        <v>5</v>
      </c>
      <c r="AK156" s="4" t="s">
        <v>655</v>
      </c>
      <c r="AL156" s="8" t="s">
        <v>48</v>
      </c>
      <c r="AM156" s="4" t="s">
        <v>684</v>
      </c>
      <c r="AN156" s="4" t="s">
        <v>686</v>
      </c>
      <c r="AO156" s="4" t="s">
        <v>688</v>
      </c>
      <c r="AP156" s="4" t="s">
        <v>549</v>
      </c>
      <c r="AQ156" s="4" t="s">
        <v>690</v>
      </c>
      <c r="AR156" s="4" t="s">
        <v>254</v>
      </c>
      <c r="AV156" s="4" t="s">
        <v>655</v>
      </c>
      <c r="AW156" s="8" t="s">
        <v>48</v>
      </c>
      <c r="AX156" s="34">
        <v>2.004</v>
      </c>
      <c r="AY156" s="34">
        <v>1.823</v>
      </c>
      <c r="AZ156" s="34">
        <v>1.9930000000000001</v>
      </c>
      <c r="BA156" s="34">
        <v>1.825</v>
      </c>
      <c r="BB156" s="34">
        <v>1.613</v>
      </c>
      <c r="BC156" s="34">
        <v>2.2469999999999999</v>
      </c>
      <c r="BD156" s="34"/>
      <c r="BE156" s="34"/>
      <c r="BF156" s="34"/>
      <c r="BG156" s="4" t="s">
        <v>655</v>
      </c>
      <c r="BH156" s="8" t="s">
        <v>48</v>
      </c>
      <c r="BI156" s="12">
        <f t="shared" si="129"/>
        <v>0.58086131958696663</v>
      </c>
      <c r="BJ156" s="12">
        <f t="shared" si="130"/>
        <v>0.94738089533959879</v>
      </c>
      <c r="BK156" s="12">
        <f t="shared" si="131"/>
        <v>0.59838943163624525</v>
      </c>
      <c r="BL156" s="12">
        <f t="shared" si="132"/>
        <v>0.94227373310338758</v>
      </c>
      <c r="BM156" s="12">
        <f t="shared" si="133"/>
        <v>1.6711525089365034</v>
      </c>
      <c r="BN156" s="12">
        <f t="shared" si="134"/>
        <v>0.30119421191220214</v>
      </c>
      <c r="BO156" s="12"/>
      <c r="BP156" s="68">
        <f t="shared" si="137"/>
        <v>5.041252100514904</v>
      </c>
      <c r="BQ156" s="43">
        <f t="shared" si="138"/>
        <v>5.061445730591922</v>
      </c>
      <c r="BR156" s="43">
        <v>5</v>
      </c>
      <c r="BS156" s="43"/>
      <c r="BT156" s="43"/>
      <c r="BU156" s="4" t="s">
        <v>655</v>
      </c>
      <c r="BV156" s="108" t="s">
        <v>48</v>
      </c>
      <c r="BW156" s="106" t="str">
        <f>"O5'="&amp;TEXT(BI156," 0.##0")</f>
        <v>O5'= 0.581</v>
      </c>
      <c r="BX156" s="106" t="str">
        <f>"O6'="&amp;TEXT(BJ156," 0.##0")</f>
        <v>O6'= 0.947</v>
      </c>
      <c r="BY156" s="106" t="str">
        <f>"O4'="&amp;TEXT(BK156," 0.##0")</f>
        <v>O4'= 0.598</v>
      </c>
      <c r="BZ156" s="106" t="str">
        <f>"O7'="&amp;TEXT(BL156," 0.##0")</f>
        <v>O7'= 0.942</v>
      </c>
      <c r="CA156" s="106" t="str">
        <f>"O13'="&amp;TEXT(BM156," 0.##0")</f>
        <v>O13'= 1.671</v>
      </c>
      <c r="CB156" s="106" t="str">
        <f>"O2'="&amp;TEXT(BN156," 0.##0")</f>
        <v>O2'= 0.301</v>
      </c>
      <c r="CC156" s="43"/>
      <c r="CD156" s="43"/>
      <c r="CG156" s="2" t="s">
        <v>935</v>
      </c>
      <c r="CI156" s="20"/>
      <c r="CJ156" s="19">
        <f>2-(SUM(BI149+BK151))</f>
        <v>0.13693973039648855</v>
      </c>
      <c r="CK156" s="19">
        <f>2-SUM(BI150,BK152)</f>
        <v>0.13693973039648855</v>
      </c>
      <c r="CL156" s="19">
        <f>2-(SUM(BK149,BJ150,BI151,BI153,BN155,BN158))</f>
        <v>2.1506136909683171E-2</v>
      </c>
      <c r="CM156" s="19">
        <f>2-(SUM(BJ149,BK150,BI152,BI154,BN156,BN157))</f>
        <v>2.1506136909683171E-2</v>
      </c>
      <c r="CN156" s="19">
        <f>2-(SUM(BL150,BK153))</f>
        <v>0.10768245446450919</v>
      </c>
      <c r="CO156" s="19">
        <f>2-SUM(BK154,BL149)</f>
        <v>0.10768245446450919</v>
      </c>
      <c r="CP156" s="19">
        <f>2-SUM(BM149,BK155,BL157)</f>
        <v>0.11398113628640338</v>
      </c>
      <c r="CQ156" s="19">
        <f>2-SUM(BL158,BK156,BM150)</f>
        <v>0.11398113628640338</v>
      </c>
      <c r="CR156" s="19">
        <f>2-(SUM(BN150,BI155,BJ157))</f>
        <v>9.5073227249762304E-2</v>
      </c>
      <c r="CS156" s="19">
        <f>2-SUM(BN149,BI156,BJ158)</f>
        <v>9.5073227249762304E-2</v>
      </c>
      <c r="CT156" s="19">
        <f>2-SUM(BM151,BJ155)</f>
        <v>0.22722300898155368</v>
      </c>
      <c r="CU156" s="19">
        <f>2-SUM(BM152,BJ156)</f>
        <v>0.22722300898155368</v>
      </c>
      <c r="CV156" s="19">
        <f>2-SUM(BM153,BL155)</f>
        <v>0.22335856237902441</v>
      </c>
      <c r="CW156" s="19">
        <f>2-SUM(BL156,BM154)</f>
        <v>0.22335856237902441</v>
      </c>
      <c r="CX156" s="19">
        <f>2-SUM(BK158,BN151)</f>
        <v>0.2475732167338287</v>
      </c>
      <c r="CY156" s="19">
        <f>2-SUM(BN152,BK157)</f>
        <v>0.2475732167338287</v>
      </c>
      <c r="CZ156" s="19">
        <f>2-SUM(BN153,BI158)</f>
        <v>0.24498139581586797</v>
      </c>
      <c r="DA156" s="19">
        <f>2-SUM(BI157,BN154)</f>
        <v>0.24498139581586797</v>
      </c>
      <c r="DB156" s="19">
        <f>2-BJ151</f>
        <v>0.23602891175311203</v>
      </c>
      <c r="DC156" s="19">
        <f>2-BJ152</f>
        <v>0.23602891175311203</v>
      </c>
      <c r="DD156" s="19">
        <f>2-SUM(BL151,BL153)</f>
        <v>0.20649705477915981</v>
      </c>
      <c r="DE156" s="19">
        <f>2-SUM(BL152,BL154)</f>
        <v>0.20649705477915981</v>
      </c>
      <c r="DF156" s="19">
        <f>2-BJ153</f>
        <v>0.30152680023113954</v>
      </c>
      <c r="DG156" s="19">
        <f>2-BJ154</f>
        <v>0.30152680023113954</v>
      </c>
      <c r="DH156" s="19">
        <f>2-BM155</f>
        <v>0.32884749106349664</v>
      </c>
      <c r="DI156" s="19">
        <f>2-BM156</f>
        <v>0.32884749106349664</v>
      </c>
      <c r="DJ156" s="19">
        <f>2-BM157</f>
        <v>0.34681669881072885</v>
      </c>
      <c r="DK156" s="19">
        <f>2-BM158</f>
        <v>0.34681669881072885</v>
      </c>
      <c r="DL156" s="20"/>
      <c r="DM156" s="45">
        <f>SUM(CJ156:DK156)</f>
        <v>5.6760716517095169</v>
      </c>
    </row>
    <row r="157" spans="2:117" x14ac:dyDescent="0.35">
      <c r="C157" s="4" t="s">
        <v>726</v>
      </c>
      <c r="D157" s="8" t="s">
        <v>48</v>
      </c>
      <c r="E157" s="4" t="s">
        <v>720</v>
      </c>
      <c r="F157" s="4" t="s">
        <v>363</v>
      </c>
      <c r="G157" s="4" t="s">
        <v>71</v>
      </c>
      <c r="H157" s="4" t="s">
        <v>549</v>
      </c>
      <c r="I157" s="4" t="s">
        <v>862</v>
      </c>
      <c r="J157" s="4" t="s">
        <v>516</v>
      </c>
      <c r="N157" s="4" t="s">
        <v>726</v>
      </c>
      <c r="O157" s="8" t="s">
        <v>48</v>
      </c>
      <c r="P157" s="34">
        <v>2.0089999999999999</v>
      </c>
      <c r="Q157" s="34">
        <v>1.831</v>
      </c>
      <c r="R157" s="34">
        <v>1.9950000000000001</v>
      </c>
      <c r="S157" s="34">
        <v>1.825</v>
      </c>
      <c r="T157" s="34">
        <v>1.605</v>
      </c>
      <c r="U157" s="34">
        <v>2.2639999999999998</v>
      </c>
      <c r="W157" s="4" t="s">
        <v>726</v>
      </c>
      <c r="X157" s="8" t="s">
        <v>48</v>
      </c>
      <c r="Y157" s="12">
        <f t="shared" si="106"/>
        <v>0.57306464120347067</v>
      </c>
      <c r="Z157" s="12">
        <f t="shared" si="106"/>
        <v>0.92711684434878605</v>
      </c>
      <c r="AA157" s="12">
        <f t="shared" si="106"/>
        <v>0.59516362043102233</v>
      </c>
      <c r="AB157" s="12">
        <f t="shared" si="106"/>
        <v>0.94227373310338758</v>
      </c>
      <c r="AC157" s="12">
        <f t="shared" si="106"/>
        <v>1.7076789940941539</v>
      </c>
      <c r="AD157" s="12">
        <f t="shared" si="106"/>
        <v>0.28766866038218003</v>
      </c>
      <c r="AE157" s="12"/>
      <c r="AF157" s="68">
        <f t="shared" si="107"/>
        <v>5.0329664935630003</v>
      </c>
      <c r="AG157" s="43">
        <f t="shared" si="108"/>
        <v>5.0487024670998943</v>
      </c>
      <c r="AH157" s="43">
        <v>5</v>
      </c>
      <c r="AK157" s="4" t="s">
        <v>655</v>
      </c>
      <c r="AL157" s="8" t="s">
        <v>61</v>
      </c>
      <c r="AM157" s="4" t="s">
        <v>654</v>
      </c>
      <c r="AN157" s="4" t="s">
        <v>55</v>
      </c>
      <c r="AO157" s="4" t="s">
        <v>259</v>
      </c>
      <c r="AP157" s="7" t="s">
        <v>692</v>
      </c>
      <c r="AQ157" s="7" t="s">
        <v>818</v>
      </c>
      <c r="AR157" s="4" t="s">
        <v>143</v>
      </c>
      <c r="AV157" s="4" t="s">
        <v>655</v>
      </c>
      <c r="AW157" s="8" t="s">
        <v>61</v>
      </c>
      <c r="AX157" s="34">
        <v>1.8180000000000001</v>
      </c>
      <c r="AY157" s="34">
        <v>1.9950000000000001</v>
      </c>
      <c r="AZ157" s="34">
        <v>1.819</v>
      </c>
      <c r="BA157" s="35">
        <v>2.0209999999999999</v>
      </c>
      <c r="BB157" s="35">
        <v>1.617</v>
      </c>
      <c r="BC157" s="34">
        <v>2.23</v>
      </c>
      <c r="BD157" s="34"/>
      <c r="BE157" s="34"/>
      <c r="BF157" s="34"/>
      <c r="BG157" s="4" t="s">
        <v>655</v>
      </c>
      <c r="BH157" s="8" t="s">
        <v>61</v>
      </c>
      <c r="BI157" s="12">
        <f t="shared" si="129"/>
        <v>0.96027023384793775</v>
      </c>
      <c r="BJ157" s="12">
        <f t="shared" si="130"/>
        <v>0.59516362043102233</v>
      </c>
      <c r="BK157" s="12">
        <f t="shared" si="131"/>
        <v>0.95767841292997702</v>
      </c>
      <c r="BL157" s="12">
        <f t="shared" si="132"/>
        <v>0.55477692155025959</v>
      </c>
      <c r="BM157" s="12">
        <f t="shared" si="133"/>
        <v>1.6531833011892711</v>
      </c>
      <c r="BN157" s="12">
        <f t="shared" si="134"/>
        <v>0.31535570530654911</v>
      </c>
      <c r="BO157" s="12"/>
      <c r="BP157" s="68">
        <f t="shared" si="137"/>
        <v>5.0364281952550174</v>
      </c>
      <c r="BQ157" s="43">
        <f t="shared" si="138"/>
        <v>5.0540265643022169</v>
      </c>
      <c r="BR157" s="43">
        <v>5</v>
      </c>
      <c r="BS157" s="43"/>
      <c r="BT157" s="43"/>
      <c r="BU157" s="4" t="s">
        <v>655</v>
      </c>
      <c r="BV157" s="108" t="s">
        <v>61</v>
      </c>
      <c r="BW157" s="106" t="str">
        <f>"O9'="&amp;TEXT(BI157," 0.##0")</f>
        <v>O9'= 0.960</v>
      </c>
      <c r="BX157" s="106" t="str">
        <f>"O5="&amp;TEXT(BJ157," 0.##0")</f>
        <v>O5= 0.595</v>
      </c>
      <c r="BY157" s="106" t="str">
        <f>"O8'="&amp;TEXT(BK157," 0.##0")</f>
        <v>O8'= 0.958</v>
      </c>
      <c r="BZ157" s="106" t="str">
        <f>"O4="&amp;TEXT(BL157," 0.##0")</f>
        <v>O4= 0.555</v>
      </c>
      <c r="CA157" s="106" t="str">
        <f>"O14="&amp;TEXT(BM157," 0.##0")</f>
        <v>O14= 1.653</v>
      </c>
      <c r="CB157" s="106" t="str">
        <f>"O2'="&amp;TEXT(BN157," 0.##0")</f>
        <v>O2'= 0.315</v>
      </c>
      <c r="CC157" s="43"/>
      <c r="CD157" s="43"/>
    </row>
    <row r="158" spans="2:117" x14ac:dyDescent="0.35">
      <c r="N158" s="4"/>
      <c r="O158" s="8"/>
      <c r="P158" s="34"/>
      <c r="Q158" s="34"/>
      <c r="R158" s="34"/>
      <c r="S158" s="34"/>
      <c r="T158" s="34"/>
      <c r="U158" s="34"/>
      <c r="W158" s="4"/>
      <c r="X158" s="8"/>
      <c r="AF158" s="48"/>
      <c r="AK158" s="4" t="s">
        <v>655</v>
      </c>
      <c r="AL158" s="8" t="s">
        <v>62</v>
      </c>
      <c r="AM158" s="4" t="s">
        <v>691</v>
      </c>
      <c r="AN158" s="4" t="s">
        <v>49</v>
      </c>
      <c r="AO158" s="4" t="s">
        <v>260</v>
      </c>
      <c r="AP158" s="7" t="s">
        <v>693</v>
      </c>
      <c r="AQ158" s="7" t="s">
        <v>694</v>
      </c>
      <c r="AR158" s="4" t="s">
        <v>142</v>
      </c>
      <c r="AV158" s="4" t="s">
        <v>655</v>
      </c>
      <c r="AW158" s="8" t="s">
        <v>62</v>
      </c>
      <c r="AX158" s="34">
        <v>1.8180000000000001</v>
      </c>
      <c r="AY158" s="34">
        <v>1.9950000000000001</v>
      </c>
      <c r="AZ158" s="34">
        <v>1.819</v>
      </c>
      <c r="BA158" s="35">
        <v>2.0209999999999999</v>
      </c>
      <c r="BB158" s="35">
        <v>1.617</v>
      </c>
      <c r="BC158" s="34">
        <v>2.23</v>
      </c>
      <c r="BD158" s="34"/>
      <c r="BE158" s="34"/>
      <c r="BF158" s="34"/>
      <c r="BG158" s="4" t="s">
        <v>655</v>
      </c>
      <c r="BH158" s="8" t="s">
        <v>62</v>
      </c>
      <c r="BI158" s="12">
        <f t="shared" si="129"/>
        <v>0.96027023384793775</v>
      </c>
      <c r="BJ158" s="12">
        <f t="shared" si="130"/>
        <v>0.59516362043102233</v>
      </c>
      <c r="BK158" s="12">
        <f t="shared" si="131"/>
        <v>0.95767841292997702</v>
      </c>
      <c r="BL158" s="12">
        <f t="shared" si="132"/>
        <v>0.55477692155025959</v>
      </c>
      <c r="BM158" s="12">
        <f t="shared" si="133"/>
        <v>1.6531833011892711</v>
      </c>
      <c r="BN158" s="12">
        <f t="shared" si="134"/>
        <v>0.31535570530654911</v>
      </c>
      <c r="BO158" s="12"/>
      <c r="BP158" s="68">
        <f t="shared" si="137"/>
        <v>5.0364281952550174</v>
      </c>
      <c r="BQ158" s="43">
        <f t="shared" si="138"/>
        <v>5.0540265643022169</v>
      </c>
      <c r="BR158" s="43">
        <v>5</v>
      </c>
      <c r="BS158" s="43"/>
      <c r="BT158" s="43"/>
      <c r="BU158" s="4" t="s">
        <v>655</v>
      </c>
      <c r="BV158" s="108" t="s">
        <v>62</v>
      </c>
      <c r="BW158" s="106" t="str">
        <f>"O9="&amp;TEXT(BI158," 0.##0")</f>
        <v>O9= 0.960</v>
      </c>
      <c r="BX158" s="106" t="str">
        <f>"O5'="&amp;TEXT(BJ158," 0.##0")</f>
        <v>O5'= 0.595</v>
      </c>
      <c r="BY158" s="106" t="str">
        <f>"O8="&amp;TEXT(BK158," 0.##0")</f>
        <v>O8= 0.958</v>
      </c>
      <c r="BZ158" s="106" t="str">
        <f>"O4'="&amp;TEXT(BL158," 0.##0")</f>
        <v>O4'= 0.555</v>
      </c>
      <c r="CA158" s="106" t="str">
        <f>"O14'="&amp;TEXT(BM158," 0.##0")</f>
        <v>O14'= 1.653</v>
      </c>
      <c r="CB158" s="106" t="str">
        <f>"O2="&amp;TEXT(BN158," 0.##0")</f>
        <v>O2= 0.315</v>
      </c>
      <c r="CC158" s="43"/>
      <c r="CD158" s="43"/>
    </row>
    <row r="159" spans="2:117" x14ac:dyDescent="0.35">
      <c r="P159" s="12"/>
      <c r="Q159" s="12"/>
      <c r="R159" s="12"/>
      <c r="S159" s="12"/>
      <c r="T159" s="12"/>
      <c r="U159" s="12"/>
      <c r="AF159" s="48"/>
      <c r="BN159" t="s">
        <v>839</v>
      </c>
      <c r="BP159" s="70">
        <f>AVERAGE(BP149:BP158)</f>
        <v>5.0323928348290492</v>
      </c>
      <c r="BQ159" s="69"/>
      <c r="BR159" s="70">
        <f>AVERAGE(BR149:BR158)</f>
        <v>5</v>
      </c>
      <c r="BS159" s="70"/>
      <c r="BT159" s="70"/>
      <c r="BU159" s="109"/>
      <c r="BV159" s="109"/>
      <c r="BW159" s="70"/>
      <c r="BX159" s="70"/>
      <c r="BY159" s="70"/>
      <c r="BZ159" s="70"/>
      <c r="CA159" s="70"/>
      <c r="CB159" s="70"/>
      <c r="CC159" s="70"/>
      <c r="CD159" s="70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20"/>
      <c r="DG159" s="20"/>
      <c r="DH159" s="20"/>
      <c r="DI159" s="20"/>
      <c r="DJ159" s="20"/>
      <c r="DK159" s="20"/>
      <c r="DL159" s="9"/>
      <c r="DM159" s="30"/>
    </row>
    <row r="160" spans="2:117" x14ac:dyDescent="0.35">
      <c r="P160" s="12"/>
      <c r="Q160" s="12"/>
      <c r="R160" s="12"/>
      <c r="S160" s="12"/>
      <c r="T160" s="12"/>
      <c r="U160" s="12"/>
      <c r="AF160" s="48"/>
      <c r="BI160" s="12"/>
      <c r="BJ160" s="12"/>
      <c r="BK160" s="12"/>
      <c r="BL160" s="12"/>
      <c r="BM160" s="12"/>
      <c r="BN160" s="12"/>
      <c r="BR160" s="48"/>
      <c r="BS160" s="48"/>
      <c r="BT160" s="48"/>
      <c r="BU160" s="112"/>
      <c r="BV160" s="42"/>
      <c r="BW160" s="48"/>
      <c r="BX160" s="48"/>
      <c r="BY160" s="48"/>
      <c r="BZ160" s="48"/>
      <c r="CA160" s="48"/>
      <c r="CB160" s="48"/>
      <c r="CC160" s="48"/>
      <c r="CD160" s="48"/>
      <c r="CI160" s="31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31"/>
      <c r="DM160" s="30"/>
    </row>
    <row r="161" spans="1:119" ht="15.5" x14ac:dyDescent="0.35">
      <c r="B161" s="39" t="s">
        <v>823</v>
      </c>
      <c r="C161" s="4" t="s">
        <v>97</v>
      </c>
      <c r="D161" s="8" t="s">
        <v>61</v>
      </c>
      <c r="E161" s="4" t="s">
        <v>63</v>
      </c>
      <c r="F161" s="4" t="s">
        <v>96</v>
      </c>
      <c r="G161" s="4" t="s">
        <v>64</v>
      </c>
      <c r="H161" s="4" t="s">
        <v>65</v>
      </c>
      <c r="I161" s="4" t="s">
        <v>66</v>
      </c>
      <c r="J161" s="4" t="s">
        <v>67</v>
      </c>
      <c r="N161" s="4" t="s">
        <v>97</v>
      </c>
      <c r="O161" s="8" t="s">
        <v>61</v>
      </c>
      <c r="P161" s="34">
        <v>1.831</v>
      </c>
      <c r="Q161" s="34">
        <v>2.0059999999999998</v>
      </c>
      <c r="R161" s="34">
        <v>1.835</v>
      </c>
      <c r="S161" s="34">
        <v>2</v>
      </c>
      <c r="T161" s="34">
        <v>1.6040000000000001</v>
      </c>
      <c r="U161" s="34">
        <v>2.2570000000000001</v>
      </c>
      <c r="W161" s="4" t="s">
        <v>97</v>
      </c>
      <c r="X161" s="8" t="s">
        <v>61</v>
      </c>
      <c r="Y161" s="12">
        <f t="shared" ref="Y161:AD196" si="139">EXP((1.803-P161)/0.37)</f>
        <v>0.92711684434878605</v>
      </c>
      <c r="Z161" s="12">
        <f t="shared" si="139"/>
        <v>0.57772999932236846</v>
      </c>
      <c r="AA161" s="12">
        <f t="shared" si="139"/>
        <v>0.91714794259207955</v>
      </c>
      <c r="AB161" s="12">
        <f t="shared" si="139"/>
        <v>0.58717496775682232</v>
      </c>
      <c r="AC161" s="12">
        <f t="shared" si="139"/>
        <v>1.7123005853071316</v>
      </c>
      <c r="AD161" s="12">
        <f t="shared" si="139"/>
        <v>0.29316284861949926</v>
      </c>
      <c r="AE161" s="12"/>
      <c r="AF161" s="68">
        <f t="shared" ref="AF161:AF196" si="140">SUM(Y161:AD161)</f>
        <v>5.0146331879466874</v>
      </c>
      <c r="AG161" s="43">
        <f t="shared" ref="AG161:AG196" si="141">(AF161*1.538)-2.692</f>
        <v>5.0205058430620051</v>
      </c>
      <c r="AH161" s="43">
        <v>5</v>
      </c>
      <c r="AK161" s="4" t="s">
        <v>726</v>
      </c>
      <c r="AL161" s="8" t="s">
        <v>0</v>
      </c>
      <c r="AM161" s="4" t="s">
        <v>565</v>
      </c>
      <c r="AN161" s="4" t="s">
        <v>727</v>
      </c>
      <c r="AO161" s="4" t="s">
        <v>729</v>
      </c>
      <c r="AP161" s="4" t="s">
        <v>104</v>
      </c>
      <c r="AQ161" s="4" t="s">
        <v>850</v>
      </c>
      <c r="AR161" s="4" t="s">
        <v>852</v>
      </c>
      <c r="AV161" s="4" t="s">
        <v>726</v>
      </c>
      <c r="AW161" s="8" t="s">
        <v>0</v>
      </c>
      <c r="AX161" s="34">
        <v>1.6910000000000001</v>
      </c>
      <c r="AY161" s="34">
        <v>2.133</v>
      </c>
      <c r="AZ161" s="34">
        <v>2.1080000000000001</v>
      </c>
      <c r="BA161" s="34">
        <v>1.6930000000000001</v>
      </c>
      <c r="BB161" s="34">
        <v>1.929</v>
      </c>
      <c r="BC161" s="34">
        <v>1.909</v>
      </c>
      <c r="BD161" s="34"/>
      <c r="BE161" s="34"/>
      <c r="BF161" s="34"/>
      <c r="BG161" s="4" t="s">
        <v>726</v>
      </c>
      <c r="BH161" s="8" t="s">
        <v>0</v>
      </c>
      <c r="BI161" s="12">
        <f t="shared" ref="BI161:BI170" si="142">EXP((1.803-AX161)/0.37)</f>
        <v>1.3535120091586359</v>
      </c>
      <c r="BJ161" s="12">
        <f t="shared" ref="BJ161:BJ170" si="143">EXP((1.803-AY161)/0.37)</f>
        <v>0.40987957092092392</v>
      </c>
      <c r="BK161" s="12">
        <f t="shared" ref="BK161:BK170" si="144">EXP((1.803-AZ161)/0.37)</f>
        <v>0.43853119724750178</v>
      </c>
      <c r="BL161" s="12">
        <f t="shared" ref="BL161:BL170" si="145">EXP((1.803-BA161)/0.37)</f>
        <v>1.346215466180581</v>
      </c>
      <c r="BM161" s="12">
        <f t="shared" ref="BM161:BM170" si="146">EXP((1.803-BB161)/0.37)</f>
        <v>0.71138568601284635</v>
      </c>
      <c r="BN161" s="12">
        <f t="shared" ref="BN161:BN170" si="147">EXP((1.803-BC161)/0.37)</f>
        <v>0.75089722572233486</v>
      </c>
      <c r="BO161" s="12"/>
      <c r="BP161" s="68">
        <f t="shared" ref="BP161" si="148">SUM(BI161:BN161)</f>
        <v>5.0104211552428239</v>
      </c>
      <c r="BQ161" s="43">
        <f t="shared" ref="BQ161" si="149">(BP161*1.538)-2.692</f>
        <v>5.0140277367634631</v>
      </c>
      <c r="BR161" s="43">
        <v>5</v>
      </c>
      <c r="BS161" s="43"/>
      <c r="BT161" s="43"/>
      <c r="BU161" s="4" t="s">
        <v>726</v>
      </c>
      <c r="BV161" s="108" t="s">
        <v>0</v>
      </c>
      <c r="BW161" s="106" t="str">
        <f>"O1="&amp;TEXT(BI161," 0.##0")</f>
        <v>O1= 1.354</v>
      </c>
      <c r="BX161" s="106" t="str">
        <f>"O2'="&amp;TEXT(BJ161," 0.##0")</f>
        <v>O2'= 0.410</v>
      </c>
      <c r="BY161" s="106" t="str">
        <f>"O2="&amp;TEXT(BK161," 0.##0")</f>
        <v>O2= 0.439</v>
      </c>
      <c r="BZ161" s="106" t="str">
        <f>"O3'="&amp;TEXT(BL161," 0.##0")</f>
        <v>O3'= 1.346</v>
      </c>
      <c r="CA161" s="106" t="str">
        <f>"O4="&amp;TEXT(BM161," 0.##0")</f>
        <v>O4= 0.711</v>
      </c>
      <c r="CB161" s="106" t="str">
        <f>"O5'="&amp;TEXT(BN161," 0.##0")</f>
        <v>O5'= 0.751</v>
      </c>
      <c r="CC161" s="43"/>
      <c r="CD161" s="43"/>
      <c r="CI161" s="7"/>
      <c r="CJ161" s="16" t="s">
        <v>1</v>
      </c>
      <c r="CK161" s="16" t="s">
        <v>74</v>
      </c>
      <c r="CL161" s="16" t="s">
        <v>3</v>
      </c>
      <c r="CM161" s="16" t="s">
        <v>2</v>
      </c>
      <c r="CN161" s="16" t="s">
        <v>75</v>
      </c>
      <c r="CO161" s="16" t="s">
        <v>4</v>
      </c>
      <c r="CP161" s="16" t="s">
        <v>5</v>
      </c>
      <c r="CQ161" s="16" t="s">
        <v>76</v>
      </c>
      <c r="CR161" s="16" t="s">
        <v>77</v>
      </c>
      <c r="CS161" s="16" t="s">
        <v>6</v>
      </c>
      <c r="CT161" s="16" t="s">
        <v>78</v>
      </c>
      <c r="CU161" s="16" t="s">
        <v>79</v>
      </c>
      <c r="CV161" s="16" t="s">
        <v>80</v>
      </c>
      <c r="CW161" s="16" t="s">
        <v>81</v>
      </c>
      <c r="CX161" s="16" t="s">
        <v>82</v>
      </c>
      <c r="CY161" s="16" t="s">
        <v>83</v>
      </c>
      <c r="CZ161" s="16" t="s">
        <v>84</v>
      </c>
      <c r="DA161" s="16" t="s">
        <v>85</v>
      </c>
      <c r="DB161" s="16" t="s">
        <v>86</v>
      </c>
      <c r="DC161" s="16" t="s">
        <v>87</v>
      </c>
      <c r="DD161" s="16" t="s">
        <v>88</v>
      </c>
      <c r="DE161" s="16" t="s">
        <v>89</v>
      </c>
      <c r="DF161" s="16" t="s">
        <v>90</v>
      </c>
      <c r="DG161" s="16" t="s">
        <v>91</v>
      </c>
      <c r="DH161" s="16" t="s">
        <v>92</v>
      </c>
      <c r="DI161" s="16" t="s">
        <v>93</v>
      </c>
      <c r="DJ161" s="16" t="s">
        <v>94</v>
      </c>
      <c r="DK161" s="16" t="s">
        <v>95</v>
      </c>
      <c r="DL161" s="20"/>
      <c r="DM161" s="50"/>
    </row>
    <row r="162" spans="1:119" x14ac:dyDescent="0.35">
      <c r="C162" s="4" t="s">
        <v>97</v>
      </c>
      <c r="D162" s="8" t="s">
        <v>62</v>
      </c>
      <c r="E162" s="4" t="s">
        <v>68</v>
      </c>
      <c r="F162" s="4" t="s">
        <v>840</v>
      </c>
      <c r="G162" s="4" t="s">
        <v>70</v>
      </c>
      <c r="H162" s="4" t="s">
        <v>71</v>
      </c>
      <c r="I162" s="4" t="s">
        <v>72</v>
      </c>
      <c r="J162" s="4" t="s">
        <v>73</v>
      </c>
      <c r="N162" s="4" t="s">
        <v>97</v>
      </c>
      <c r="O162" s="8" t="s">
        <v>62</v>
      </c>
      <c r="P162" s="34">
        <v>1.8029999999999999</v>
      </c>
      <c r="Q162" s="34">
        <v>2.02</v>
      </c>
      <c r="R162" s="34">
        <v>1.8440000000000001</v>
      </c>
      <c r="S162" s="34">
        <v>1.9950000000000001</v>
      </c>
      <c r="T162" s="34">
        <v>1.607</v>
      </c>
      <c r="U162" s="34">
        <v>2.2490000000000001</v>
      </c>
      <c r="W162" s="4" t="s">
        <v>97</v>
      </c>
      <c r="X162" s="8" t="s">
        <v>62</v>
      </c>
      <c r="Y162" s="12">
        <f t="shared" si="139"/>
        <v>1</v>
      </c>
      <c r="Z162" s="12">
        <f t="shared" si="139"/>
        <v>0.55627834667445841</v>
      </c>
      <c r="AA162" s="12">
        <f t="shared" si="139"/>
        <v>0.8951080776823942</v>
      </c>
      <c r="AB162" s="12">
        <f t="shared" si="139"/>
        <v>0.59516362043102233</v>
      </c>
      <c r="AC162" s="12">
        <f t="shared" si="139"/>
        <v>1.6984731997688605</v>
      </c>
      <c r="AD162" s="12">
        <f t="shared" si="139"/>
        <v>0.29957052738107992</v>
      </c>
      <c r="AE162" s="12"/>
      <c r="AF162" s="68">
        <f t="shared" si="140"/>
        <v>5.0445937719378158</v>
      </c>
      <c r="AG162" s="43">
        <f t="shared" si="141"/>
        <v>5.066585221240361</v>
      </c>
      <c r="AH162" s="43">
        <v>5</v>
      </c>
      <c r="AK162" s="4" t="s">
        <v>726</v>
      </c>
      <c r="AL162" s="8" t="s">
        <v>7</v>
      </c>
      <c r="AM162" s="4" t="s">
        <v>566</v>
      </c>
      <c r="AN162" s="4" t="s">
        <v>728</v>
      </c>
      <c r="AO162" s="4" t="s">
        <v>730</v>
      </c>
      <c r="AP162" s="4" t="s">
        <v>105</v>
      </c>
      <c r="AQ162" s="4" t="s">
        <v>851</v>
      </c>
      <c r="AR162" s="4" t="s">
        <v>853</v>
      </c>
      <c r="AV162" s="4" t="s">
        <v>726</v>
      </c>
      <c r="AW162" s="8" t="s">
        <v>7</v>
      </c>
      <c r="AX162" s="34">
        <v>1.6910000000000001</v>
      </c>
      <c r="AY162" s="34">
        <v>2.133</v>
      </c>
      <c r="AZ162" s="34">
        <v>2.1080000000000001</v>
      </c>
      <c r="BA162" s="34">
        <v>1.6930000000000001</v>
      </c>
      <c r="BB162" s="34">
        <v>1.929</v>
      </c>
      <c r="BC162" s="34">
        <v>1.909</v>
      </c>
      <c r="BD162" s="34"/>
      <c r="BE162" s="34"/>
      <c r="BF162" s="34"/>
      <c r="BG162" s="4" t="s">
        <v>726</v>
      </c>
      <c r="BH162" s="8" t="s">
        <v>7</v>
      </c>
      <c r="BI162" s="12">
        <f t="shared" si="142"/>
        <v>1.3535120091586359</v>
      </c>
      <c r="BJ162" s="12">
        <f t="shared" si="143"/>
        <v>0.40987957092092392</v>
      </c>
      <c r="BK162" s="12">
        <f t="shared" si="144"/>
        <v>0.43853119724750178</v>
      </c>
      <c r="BL162" s="12">
        <f t="shared" si="145"/>
        <v>1.346215466180581</v>
      </c>
      <c r="BM162" s="12">
        <f t="shared" si="146"/>
        <v>0.71138568601284635</v>
      </c>
      <c r="BN162" s="12">
        <f t="shared" si="147"/>
        <v>0.75089722572233486</v>
      </c>
      <c r="BO162" s="12"/>
      <c r="BP162" s="68">
        <f t="shared" ref="BP162:BP170" si="150">SUM(BI162:BN162)</f>
        <v>5.0104211552428239</v>
      </c>
      <c r="BQ162" s="43">
        <f t="shared" ref="BQ162:BQ170" si="151">(BP162*1.538)-2.692</f>
        <v>5.0140277367634631</v>
      </c>
      <c r="BR162" s="43">
        <v>5</v>
      </c>
      <c r="BS162" s="43"/>
      <c r="BT162" s="43"/>
      <c r="BU162" s="4" t="s">
        <v>726</v>
      </c>
      <c r="BV162" s="108" t="s">
        <v>7</v>
      </c>
      <c r="BW162" s="106" t="str">
        <f>"O1'="&amp;TEXT(BI162," 0.##0")</f>
        <v>O1'= 1.354</v>
      </c>
      <c r="BX162" s="106" t="str">
        <f>"O2="&amp;TEXT(BJ162," 0.##0")</f>
        <v>O2= 0.410</v>
      </c>
      <c r="BY162" s="106" t="str">
        <f>"O2'="&amp;TEXT(BK162," 0.##0")</f>
        <v>O2'= 0.439</v>
      </c>
      <c r="BZ162" s="106" t="str">
        <f>"O3="&amp;TEXT(BL162," 0.##0")</f>
        <v>O3= 1.346</v>
      </c>
      <c r="CA162" s="106" t="str">
        <f>"O4'="&amp;TEXT(BM162," 0.##0")</f>
        <v>O4'= 0.711</v>
      </c>
      <c r="CB162" s="106" t="str">
        <f>"O5="&amp;TEXT(BN162," 0.##0")</f>
        <v>O5= 0.751</v>
      </c>
      <c r="CC162" s="43"/>
      <c r="CD162" s="43"/>
      <c r="CI162" s="10" t="s">
        <v>726</v>
      </c>
      <c r="CJ162" s="52" t="str">
        <f>"V1 ="&amp;TEXT(BI161," 0.##0")</f>
        <v>V1 = 1.354</v>
      </c>
      <c r="CK162" s="52" t="str">
        <f>"V1' ="&amp;TEXT(BI162," 0.##0")</f>
        <v>V1' = 1.354</v>
      </c>
      <c r="CL162" s="52" t="str">
        <f>"V1 ="&amp;TEXT(BK161," 0.##0")</f>
        <v>V1 = 0.439</v>
      </c>
      <c r="CM162" s="52" t="str">
        <f>"V1 ="&amp;TEXT(BJ161," 0.##0")</f>
        <v>V1 = 0.410</v>
      </c>
      <c r="CN162" s="52" t="str">
        <f>"V1' ="&amp;TEXT(BL162," 0.##0")</f>
        <v>V1' = 1.346</v>
      </c>
      <c r="CO162" s="52" t="str">
        <f>"V1 ="&amp;TEXT(BL161," 0.##0")</f>
        <v>V1 = 1.346</v>
      </c>
      <c r="CP162" s="52" t="str">
        <f>"V1 ="&amp;TEXT(BM161," 0.##0")</f>
        <v>V1 = 0.711</v>
      </c>
      <c r="CQ162" s="52" t="str">
        <f>"V1' ="&amp;TEXT(BM162," 0.##0")</f>
        <v>V1' = 0.711</v>
      </c>
      <c r="CR162" s="52" t="str">
        <f>"V1' ="&amp;TEXT(BN162," 0.##0")</f>
        <v>V1' = 0.751</v>
      </c>
      <c r="CS162" s="52" t="str">
        <f>"V1 ="&amp;TEXT(BN161," 0.##0")</f>
        <v>V1 = 0.751</v>
      </c>
      <c r="CT162" s="52" t="str">
        <f>"V2 ="&amp;TEXT(BM163," 0.##0")</f>
        <v>V2 = 0.867</v>
      </c>
      <c r="CU162" s="52" t="str">
        <f>"V2' ="&amp;TEXT(BM164," 0.##0")</f>
        <v>V2' = 0.867</v>
      </c>
      <c r="CV162" s="52" t="str">
        <f>"V3 ="&amp;TEXT(BM165," 0.##0")</f>
        <v>V3 = 0.825</v>
      </c>
      <c r="CW162" s="52" t="str">
        <f>"V3' ="&amp;TEXT(BM166," 0.##0")</f>
        <v>V3' = 0.825</v>
      </c>
      <c r="CX162" s="52" t="str">
        <f>"V2 ="&amp;TEXT(BN163," 0.##0")</f>
        <v>V2 = 0.751</v>
      </c>
      <c r="CY162" s="52" t="str">
        <f>"V2' ="&amp;TEXT(BN164," 0.##0")</f>
        <v>V2' = 0.751</v>
      </c>
      <c r="CZ162" s="52" t="str">
        <f>"V3 ="&amp;TEXT(BN165," 0.##0")</f>
        <v>V3 = 0.843</v>
      </c>
      <c r="DA162" s="52" t="str">
        <f>"V3' ="&amp;TEXT(BN166," 0.##0")</f>
        <v>V3' = 0.843</v>
      </c>
      <c r="DB162" s="52" t="str">
        <f>"V2 ="&amp;TEXT(BJ163," 0.##0")</f>
        <v>V2 = 1.726</v>
      </c>
      <c r="DC162" s="52" t="str">
        <f>"V2' ="&amp;TEXT(BJ164," 0.##0")</f>
        <v>V2' = 1.726</v>
      </c>
      <c r="DD162" s="52" t="str">
        <f>"V2 ="&amp;TEXT(BL163," 0.##0")</f>
        <v>V2 = 0.927</v>
      </c>
      <c r="DE162" s="52" t="str">
        <f>"V2' ="&amp;TEXT(BL164," 0.##0")</f>
        <v>V2' = 0.927</v>
      </c>
      <c r="DF162" s="52" t="str">
        <f>"V3 ="&amp;TEXT(BJ165," 0.##0")</f>
        <v>V3 = 1.736</v>
      </c>
      <c r="DG162" s="52" t="str">
        <f>"V3' ="&amp;TEXT(BJ166," 0.##0")</f>
        <v>V3' = 1.736</v>
      </c>
      <c r="DH162" s="52" t="str">
        <f>"V4 ="&amp;TEXT(BM167," 0.##0")</f>
        <v>V4 = 1.708</v>
      </c>
      <c r="DI162" s="52" t="str">
        <f>"V4' ="&amp;TEXT(BM168," 0.##0")</f>
        <v>V4' = 1.708</v>
      </c>
      <c r="DJ162" s="52" t="str">
        <f>"V5 ="&amp;TEXT(BM169," 0.##0")</f>
        <v>V5 = 1.680</v>
      </c>
      <c r="DK162" s="52" t="str">
        <f>"V5' ="&amp;TEXT(BM170," 0.##0")</f>
        <v>V5' = 1.680</v>
      </c>
      <c r="DL162" s="10" t="s">
        <v>726</v>
      </c>
      <c r="DM162" s="28"/>
    </row>
    <row r="163" spans="1:119" x14ac:dyDescent="0.35">
      <c r="B163" s="25"/>
      <c r="C163" s="14" t="s">
        <v>744</v>
      </c>
      <c r="D163" s="32" t="s">
        <v>61</v>
      </c>
      <c r="E163" s="14" t="s">
        <v>931</v>
      </c>
      <c r="F163" s="14" t="s">
        <v>758</v>
      </c>
      <c r="G163" s="14" t="s">
        <v>933</v>
      </c>
      <c r="H163" s="14" t="s">
        <v>759</v>
      </c>
      <c r="I163" s="14" t="s">
        <v>214</v>
      </c>
      <c r="J163" s="14" t="s">
        <v>763</v>
      </c>
      <c r="K163" s="25"/>
      <c r="L163" s="25"/>
      <c r="M163" s="25"/>
      <c r="N163" s="14" t="s">
        <v>744</v>
      </c>
      <c r="O163" s="32" t="s">
        <v>61</v>
      </c>
      <c r="P163" s="38">
        <v>1.8420000000000001</v>
      </c>
      <c r="Q163" s="38">
        <v>2.0219999999999998</v>
      </c>
      <c r="R163" s="38">
        <v>1.8069999999999999</v>
      </c>
      <c r="S163" s="38">
        <v>2.0179999999999998</v>
      </c>
      <c r="T163" s="38">
        <v>1.623</v>
      </c>
      <c r="U163" s="38">
        <v>2.2679999999999998</v>
      </c>
      <c r="V163" s="25"/>
      <c r="W163" s="14" t="s">
        <v>744</v>
      </c>
      <c r="X163" s="32" t="s">
        <v>61</v>
      </c>
      <c r="Y163" s="37">
        <f t="shared" si="139"/>
        <v>0.89995960013395515</v>
      </c>
      <c r="Z163" s="37">
        <f t="shared" si="139"/>
        <v>0.5532795488530825</v>
      </c>
      <c r="AA163" s="37">
        <f t="shared" si="139"/>
        <v>0.98924741598918009</v>
      </c>
      <c r="AB163" s="37">
        <f t="shared" si="139"/>
        <v>0.5592933981028807</v>
      </c>
      <c r="AC163" s="37">
        <f t="shared" si="139"/>
        <v>1.626591118358742</v>
      </c>
      <c r="AD163" s="37">
        <f t="shared" si="139"/>
        <v>0.28457547894414065</v>
      </c>
      <c r="AE163" s="37"/>
      <c r="AF163" s="92">
        <f t="shared" si="140"/>
        <v>4.9129465603819815</v>
      </c>
      <c r="AG163" s="88">
        <f t="shared" si="141"/>
        <v>4.8641118098674871</v>
      </c>
      <c r="AH163" s="88">
        <v>4.8600000000000003</v>
      </c>
      <c r="AK163" s="4" t="s">
        <v>726</v>
      </c>
      <c r="AL163" s="8" t="s">
        <v>20</v>
      </c>
      <c r="AM163" s="7" t="s">
        <v>731</v>
      </c>
      <c r="AN163" s="7" t="s">
        <v>572</v>
      </c>
      <c r="AO163" s="7" t="s">
        <v>733</v>
      </c>
      <c r="AP163" s="7" t="s">
        <v>304</v>
      </c>
      <c r="AQ163" s="7" t="s">
        <v>854</v>
      </c>
      <c r="AR163" s="7" t="s">
        <v>855</v>
      </c>
      <c r="AV163" s="4" t="s">
        <v>726</v>
      </c>
      <c r="AW163" s="8" t="s">
        <v>20</v>
      </c>
      <c r="AX163" s="35">
        <v>2.3220000000000001</v>
      </c>
      <c r="AY163" s="35">
        <v>1.601</v>
      </c>
      <c r="AZ163" s="35">
        <v>2.0550000000000002</v>
      </c>
      <c r="BA163" s="35">
        <v>1.831</v>
      </c>
      <c r="BB163" s="35">
        <v>1.8560000000000001</v>
      </c>
      <c r="BC163" s="35">
        <v>1.909</v>
      </c>
      <c r="BD163" s="35"/>
      <c r="BE163" s="35"/>
      <c r="BF163" s="35"/>
      <c r="BG163" s="4" t="s">
        <v>726</v>
      </c>
      <c r="BH163" s="8" t="s">
        <v>20</v>
      </c>
      <c r="BI163" s="12">
        <f t="shared" si="142"/>
        <v>0.24593138549616356</v>
      </c>
      <c r="BJ163" s="12">
        <f t="shared" si="143"/>
        <v>1.7262405405290759</v>
      </c>
      <c r="BK163" s="12">
        <f t="shared" si="144"/>
        <v>0.50606959426396814</v>
      </c>
      <c r="BL163" s="12">
        <f t="shared" si="145"/>
        <v>0.92711684434878605</v>
      </c>
      <c r="BM163" s="12">
        <f t="shared" si="146"/>
        <v>0.86654326246433555</v>
      </c>
      <c r="BN163" s="12">
        <f t="shared" si="147"/>
        <v>0.75089722572233486</v>
      </c>
      <c r="BO163" s="12"/>
      <c r="BP163" s="68">
        <f t="shared" si="150"/>
        <v>5.022798852824665</v>
      </c>
      <c r="BQ163" s="43">
        <f t="shared" si="151"/>
        <v>5.0330646356443349</v>
      </c>
      <c r="BR163" s="43">
        <v>5</v>
      </c>
      <c r="BS163" s="43"/>
      <c r="BT163" s="43"/>
      <c r="BU163" s="4" t="s">
        <v>726</v>
      </c>
      <c r="BV163" s="108" t="s">
        <v>20</v>
      </c>
      <c r="BW163" s="106" t="str">
        <f>"O2="&amp;TEXT(BI163," 0.##0")</f>
        <v>O2= 0.246</v>
      </c>
      <c r="BX163" s="106" t="str">
        <f>"O10="&amp;TEXT(BJ163," 0.##0")</f>
        <v>O10= 1.726</v>
      </c>
      <c r="BY163" s="106" t="str">
        <f>"O1="&amp;TEXT(BK163," 0.##0")</f>
        <v>O1= 0.506</v>
      </c>
      <c r="BZ163" s="106" t="str">
        <f>"O11="&amp;TEXT(BL163," 0.##0")</f>
        <v>O11= 0.927</v>
      </c>
      <c r="CA163" s="106" t="str">
        <f>"O6="&amp;TEXT(BM163," 0.##0")</f>
        <v>O6= 0.867</v>
      </c>
      <c r="CB163" s="106" t="str">
        <f>"O8="&amp;TEXT(BN163," 0.##0")</f>
        <v>O8= 0.751</v>
      </c>
      <c r="CC163" s="43"/>
      <c r="CD163" s="43"/>
      <c r="CI163" s="10" t="s">
        <v>726</v>
      </c>
      <c r="CJ163" s="52" t="str">
        <f>"V2 ="&amp;TEXT(BK163," 0.##0")</f>
        <v>V2 = 0.506</v>
      </c>
      <c r="CK163" s="52" t="str">
        <f>"V2' ="&amp;TEXT(BK164," 0.##0")</f>
        <v>V2' = 0.506</v>
      </c>
      <c r="CL163" s="52" t="str">
        <f>"V1' ="&amp;TEXT(BJ162," 0.##0")</f>
        <v>V1' = 0.410</v>
      </c>
      <c r="CM163" s="52" t="str">
        <f>"V1' ="&amp;TEXT(BK162," 0.##0")</f>
        <v>V1' = 0.439</v>
      </c>
      <c r="CN163" s="52" t="str">
        <f>"V3 ="&amp;TEXT(BK165," 0.##0")</f>
        <v>V3 = 0.510</v>
      </c>
      <c r="CO163" s="52" t="str">
        <f>"V3' ="&amp;TEXT(BK166," 0.##0")</f>
        <v>V3' = 0.510</v>
      </c>
      <c r="CP163" s="52" t="str">
        <f>"V4 ="&amp;TEXT(BK167," 0.##0")</f>
        <v>V4 = 0.595</v>
      </c>
      <c r="CQ163" s="52" t="str">
        <f>"V4' ="&amp;TEXT(BK168," 0.##0")</f>
        <v>V4' = 0.595</v>
      </c>
      <c r="CR163" s="52" t="str">
        <f>"V4 ="&amp;TEXT(BI167," 0.##0")</f>
        <v>V4 = 0.573</v>
      </c>
      <c r="CS163" s="52" t="str">
        <f>"V4' ="&amp;TEXT(BI168," 0.##0")</f>
        <v>V4' = 0.573</v>
      </c>
      <c r="CT163" s="52" t="str">
        <f>"V4 ="&amp;TEXT(BJ167," 0.##0")</f>
        <v>V4 = 0.927</v>
      </c>
      <c r="CU163" s="52" t="str">
        <f>"V4' ="&amp;TEXT(BJ168," 0.##0")</f>
        <v>V4' = 0.927</v>
      </c>
      <c r="CV163" s="52" t="str">
        <f>"V4 ="&amp;TEXT(BL167," 0.##0")</f>
        <v>V4 = 0.958</v>
      </c>
      <c r="CW163" s="52" t="str">
        <f>"V4' ="&amp;TEXT(BL168," 0.##0")</f>
        <v>V4' = 0.958</v>
      </c>
      <c r="CX163" s="52" t="str">
        <f>"V5' ="&amp;TEXT(BK170," 0.##0")</f>
        <v>V5' = 0.955</v>
      </c>
      <c r="CY163" s="52" t="str">
        <f>"V5 ="&amp;TEXT(BK169," 0.##0")</f>
        <v>V5 = 0.955</v>
      </c>
      <c r="CZ163" s="52" t="str">
        <f>"V5' ="&amp;TEXT(BI170," 0.##0")</f>
        <v>V5' = 0.958</v>
      </c>
      <c r="DA163" s="52" t="str">
        <f>"V5 ="&amp;TEXT(BI169," 0.##0")</f>
        <v>V5 = 0.958</v>
      </c>
      <c r="DB163" s="7"/>
      <c r="DC163" s="7"/>
      <c r="DD163" s="52" t="str">
        <f>"V3 ="&amp;TEXT(BL165," 0.##0")</f>
        <v>V3 = 0.893</v>
      </c>
      <c r="DE163" s="52" t="str">
        <f>"V3' ="&amp;TEXT(BL166," 0.##0")</f>
        <v>V3' = 0.893</v>
      </c>
      <c r="DF163" s="7"/>
      <c r="DG163" s="7"/>
      <c r="DH163" s="7"/>
      <c r="DI163" s="7"/>
      <c r="DJ163" s="7"/>
      <c r="DK163" s="7"/>
      <c r="DL163" s="10" t="s">
        <v>726</v>
      </c>
      <c r="DM163" s="28"/>
    </row>
    <row r="164" spans="1:119" x14ac:dyDescent="0.35">
      <c r="B164" s="25"/>
      <c r="C164" s="14" t="s">
        <v>744</v>
      </c>
      <c r="D164" s="32" t="s">
        <v>62</v>
      </c>
      <c r="E164" s="14" t="s">
        <v>932</v>
      </c>
      <c r="F164" s="14" t="s">
        <v>761</v>
      </c>
      <c r="G164" s="14" t="s">
        <v>934</v>
      </c>
      <c r="H164" s="14" t="s">
        <v>762</v>
      </c>
      <c r="I164" s="14" t="s">
        <v>215</v>
      </c>
      <c r="J164" s="14" t="s">
        <v>760</v>
      </c>
      <c r="K164" s="25"/>
      <c r="L164" s="25"/>
      <c r="M164" s="25"/>
      <c r="N164" s="14" t="s">
        <v>744</v>
      </c>
      <c r="O164" s="32" t="s">
        <v>62</v>
      </c>
      <c r="P164" s="38">
        <v>1.8420000000000001</v>
      </c>
      <c r="Q164" s="38">
        <v>2.0219999999999998</v>
      </c>
      <c r="R164" s="38">
        <v>1.8069999999999999</v>
      </c>
      <c r="S164" s="38">
        <v>2.0179999999999998</v>
      </c>
      <c r="T164" s="38">
        <v>1.623</v>
      </c>
      <c r="U164" s="38">
        <v>2.2679999999999998</v>
      </c>
      <c r="V164" s="25"/>
      <c r="W164" s="14" t="s">
        <v>744</v>
      </c>
      <c r="X164" s="32" t="s">
        <v>62</v>
      </c>
      <c r="Y164" s="37">
        <f t="shared" si="139"/>
        <v>0.89995960013395515</v>
      </c>
      <c r="Z164" s="37">
        <f t="shared" si="139"/>
        <v>0.5532795488530825</v>
      </c>
      <c r="AA164" s="37">
        <f t="shared" si="139"/>
        <v>0.98924741598918009</v>
      </c>
      <c r="AB164" s="37">
        <f t="shared" si="139"/>
        <v>0.5592933981028807</v>
      </c>
      <c r="AC164" s="37">
        <f t="shared" si="139"/>
        <v>1.626591118358742</v>
      </c>
      <c r="AD164" s="37">
        <f t="shared" si="139"/>
        <v>0.28457547894414065</v>
      </c>
      <c r="AE164" s="37"/>
      <c r="AF164" s="92">
        <f t="shared" si="140"/>
        <v>4.9129465603819815</v>
      </c>
      <c r="AG164" s="88">
        <f t="shared" si="141"/>
        <v>4.8641118098674871</v>
      </c>
      <c r="AH164" s="88">
        <v>4.8600000000000003</v>
      </c>
      <c r="AK164" s="4" t="s">
        <v>726</v>
      </c>
      <c r="AL164" s="10" t="s">
        <v>27</v>
      </c>
      <c r="AM164" s="7" t="s">
        <v>625</v>
      </c>
      <c r="AN164" s="7" t="s">
        <v>573</v>
      </c>
      <c r="AO164" s="7" t="s">
        <v>236</v>
      </c>
      <c r="AP164" s="7" t="s">
        <v>305</v>
      </c>
      <c r="AQ164" s="7" t="s">
        <v>856</v>
      </c>
      <c r="AR164" s="7" t="s">
        <v>857</v>
      </c>
      <c r="AV164" s="4" t="s">
        <v>726</v>
      </c>
      <c r="AW164" s="10" t="s">
        <v>27</v>
      </c>
      <c r="AX164" s="35">
        <v>2.3220000000000001</v>
      </c>
      <c r="AY164" s="35">
        <v>1.601</v>
      </c>
      <c r="AZ164" s="35">
        <v>2.0550000000000002</v>
      </c>
      <c r="BA164" s="35">
        <v>1.831</v>
      </c>
      <c r="BB164" s="35">
        <v>1.8560000000000001</v>
      </c>
      <c r="BC164" s="35">
        <v>1.909</v>
      </c>
      <c r="BD164" s="35"/>
      <c r="BE164" s="35"/>
      <c r="BF164" s="35"/>
      <c r="BG164" s="4" t="s">
        <v>726</v>
      </c>
      <c r="BH164" s="10" t="s">
        <v>27</v>
      </c>
      <c r="BI164" s="12">
        <f t="shared" si="142"/>
        <v>0.24593138549616356</v>
      </c>
      <c r="BJ164" s="12">
        <f t="shared" si="143"/>
        <v>1.7262405405290759</v>
      </c>
      <c r="BK164" s="12">
        <f t="shared" si="144"/>
        <v>0.50606959426396814</v>
      </c>
      <c r="BL164" s="12">
        <f t="shared" si="145"/>
        <v>0.92711684434878605</v>
      </c>
      <c r="BM164" s="12">
        <f t="shared" si="146"/>
        <v>0.86654326246433555</v>
      </c>
      <c r="BN164" s="12">
        <f t="shared" si="147"/>
        <v>0.75089722572233486</v>
      </c>
      <c r="BO164" s="12"/>
      <c r="BP164" s="68">
        <f t="shared" si="150"/>
        <v>5.022798852824665</v>
      </c>
      <c r="BQ164" s="43">
        <f t="shared" si="151"/>
        <v>5.0330646356443349</v>
      </c>
      <c r="BR164" s="43">
        <v>5</v>
      </c>
      <c r="BS164" s="43"/>
      <c r="BT164" s="43"/>
      <c r="BU164" s="4" t="s">
        <v>726</v>
      </c>
      <c r="BV164" s="108" t="s">
        <v>27</v>
      </c>
      <c r="BW164" s="106" t="str">
        <f>"O2'="&amp;TEXT(BI164," 0.##0")</f>
        <v>O2'= 0.246</v>
      </c>
      <c r="BX164" s="106" t="str">
        <f>"O10'="&amp;TEXT(BJ164," 0.##0")</f>
        <v>O10'= 1.726</v>
      </c>
      <c r="BY164" s="106" t="str">
        <f>"O1'="&amp;TEXT(BK164," 0.##0")</f>
        <v>O1'= 0.506</v>
      </c>
      <c r="BZ164" s="106" t="str">
        <f>"O11'="&amp;TEXT(BL164," 0.##0")</f>
        <v>O11'= 0.927</v>
      </c>
      <c r="CA164" s="106" t="str">
        <f>"O6'="&amp;TEXT(BM164," 0.##0")</f>
        <v>O6'= 0.867</v>
      </c>
      <c r="CB164" s="106" t="str">
        <f>"O8'="&amp;TEXT(BN164," 0.##0")</f>
        <v>O8'= 0.751</v>
      </c>
      <c r="CC164" s="43"/>
      <c r="CD164" s="43"/>
      <c r="CI164" s="10" t="s">
        <v>726</v>
      </c>
      <c r="CJ164" s="7"/>
      <c r="CK164" s="7"/>
      <c r="CL164" s="52" t="str">
        <f>"V2 ="&amp;TEXT(BI163," 0.##0")</f>
        <v>V2 = 0.246</v>
      </c>
      <c r="CM164" s="52" t="str">
        <f>"V2' ="&amp;TEXT(BI164," 0.##0")</f>
        <v>V2' = 0.246</v>
      </c>
      <c r="CN164" s="7"/>
      <c r="CO164" s="7"/>
      <c r="CP164" s="52" t="str">
        <f>"V5 ="&amp;TEXT(BL169," 0.##0")</f>
        <v>V5 = 0.573</v>
      </c>
      <c r="CQ164" s="52" t="str">
        <f>"V5' ="&amp;TEXT(BL170," 0.##0")</f>
        <v>V5' = 0.573</v>
      </c>
      <c r="CR164" s="52" t="str">
        <f>"V5 ="&amp;TEXT(BJ169," 0.##0")</f>
        <v>V5 = 0.568</v>
      </c>
      <c r="CS164" s="52" t="str">
        <f>"V5' ="&amp;TEXT(BJ170," 0.##0")</f>
        <v>V5' = 0.568</v>
      </c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10" t="s">
        <v>726</v>
      </c>
      <c r="DM164" s="28"/>
    </row>
    <row r="165" spans="1:119" x14ac:dyDescent="0.35">
      <c r="C165" s="4" t="s">
        <v>156</v>
      </c>
      <c r="D165" s="8" t="s">
        <v>61</v>
      </c>
      <c r="E165" s="4" t="s">
        <v>144</v>
      </c>
      <c r="F165" s="4" t="s">
        <v>146</v>
      </c>
      <c r="G165" s="4" t="s">
        <v>148</v>
      </c>
      <c r="H165" s="7" t="s">
        <v>150</v>
      </c>
      <c r="I165" s="7" t="s">
        <v>152</v>
      </c>
      <c r="J165" s="4" t="s">
        <v>60</v>
      </c>
      <c r="N165" s="4" t="s">
        <v>156</v>
      </c>
      <c r="O165" s="8" t="s">
        <v>61</v>
      </c>
      <c r="P165" s="34">
        <v>1.8220000000000001</v>
      </c>
      <c r="Q165" s="34">
        <v>2</v>
      </c>
      <c r="R165" s="34">
        <v>1.821</v>
      </c>
      <c r="S165" s="35">
        <v>1.9890000000000001</v>
      </c>
      <c r="T165" s="35">
        <v>1.629</v>
      </c>
      <c r="U165" s="34">
        <v>2.2490000000000001</v>
      </c>
      <c r="W165" s="4" t="s">
        <v>156</v>
      </c>
      <c r="X165" s="8" t="s">
        <v>61</v>
      </c>
      <c r="Y165" s="12">
        <f t="shared" si="139"/>
        <v>0.9499448474853982</v>
      </c>
      <c r="Z165" s="12">
        <f t="shared" si="139"/>
        <v>0.58717496775682232</v>
      </c>
      <c r="AA165" s="12">
        <f t="shared" si="139"/>
        <v>0.95251573860435901</v>
      </c>
      <c r="AB165" s="12">
        <f t="shared" si="139"/>
        <v>0.60489360089750299</v>
      </c>
      <c r="AC165" s="12">
        <f t="shared" si="139"/>
        <v>1.6004266825222597</v>
      </c>
      <c r="AD165" s="12">
        <f t="shared" si="139"/>
        <v>0.29957052738107992</v>
      </c>
      <c r="AE165" s="12"/>
      <c r="AF165" s="68">
        <f t="shared" si="140"/>
        <v>4.9945263646474221</v>
      </c>
      <c r="AG165" s="43">
        <f t="shared" si="141"/>
        <v>4.9895815488277355</v>
      </c>
      <c r="AH165" s="43">
        <v>4.9895815488277355</v>
      </c>
      <c r="AK165" s="4" t="s">
        <v>726</v>
      </c>
      <c r="AL165" s="8" t="s">
        <v>34</v>
      </c>
      <c r="AM165" s="4" t="s">
        <v>734</v>
      </c>
      <c r="AN165" s="4" t="s">
        <v>268</v>
      </c>
      <c r="AO165" s="4" t="s">
        <v>126</v>
      </c>
      <c r="AP165" s="4" t="s">
        <v>532</v>
      </c>
      <c r="AQ165" s="4" t="s">
        <v>858</v>
      </c>
      <c r="AR165" s="4" t="s">
        <v>859</v>
      </c>
      <c r="AV165" s="4" t="s">
        <v>726</v>
      </c>
      <c r="AW165" s="8" t="s">
        <v>34</v>
      </c>
      <c r="AX165" s="34">
        <v>2.3210000000000002</v>
      </c>
      <c r="AY165" s="34">
        <v>1.599</v>
      </c>
      <c r="AZ165" s="34">
        <v>2.052</v>
      </c>
      <c r="BA165" s="34">
        <v>1.845</v>
      </c>
      <c r="BB165" s="34">
        <v>1.8740000000000001</v>
      </c>
      <c r="BC165" s="34">
        <v>1.8660000000000001</v>
      </c>
      <c r="BD165" s="34"/>
      <c r="BE165" s="34"/>
      <c r="BF165" s="34"/>
      <c r="BG165" s="4" t="s">
        <v>726</v>
      </c>
      <c r="BH165" s="8" t="s">
        <v>34</v>
      </c>
      <c r="BI165" s="12">
        <f t="shared" si="142"/>
        <v>0.24659696394160632</v>
      </c>
      <c r="BJ165" s="12">
        <f t="shared" si="143"/>
        <v>1.7355968349788542</v>
      </c>
      <c r="BK165" s="12">
        <f t="shared" si="144"/>
        <v>0.51018954116100301</v>
      </c>
      <c r="BL165" s="12">
        <f t="shared" si="145"/>
        <v>0.8926921329224734</v>
      </c>
      <c r="BM165" s="12">
        <f t="shared" si="146"/>
        <v>0.82539609567884753</v>
      </c>
      <c r="BN165" s="12">
        <f t="shared" si="147"/>
        <v>0.84343682988878665</v>
      </c>
      <c r="BO165" s="12"/>
      <c r="BP165" s="68">
        <f t="shared" si="150"/>
        <v>5.0539083985715711</v>
      </c>
      <c r="BQ165" s="43">
        <f t="shared" si="151"/>
        <v>5.0809111170030761</v>
      </c>
      <c r="BR165" s="43">
        <v>5</v>
      </c>
      <c r="BS165" s="43"/>
      <c r="BT165" s="43"/>
      <c r="BU165" s="4" t="s">
        <v>726</v>
      </c>
      <c r="BV165" s="108" t="s">
        <v>34</v>
      </c>
      <c r="BW165" s="106" t="str">
        <f>"O2="&amp;TEXT(BI165," 0.##0")</f>
        <v>O2= 0.247</v>
      </c>
      <c r="BX165" s="106" t="str">
        <f>"O12="&amp;TEXT(BJ165," 0.##0")</f>
        <v>O12= 1.736</v>
      </c>
      <c r="BY165" s="106" t="str">
        <f>"O3="&amp;TEXT(BK165," 0.##0")</f>
        <v>O3= 0.510</v>
      </c>
      <c r="BZ165" s="106" t="str">
        <f>"O11="&amp;TEXT(BL165," 0.##0")</f>
        <v>O11= 0.893</v>
      </c>
      <c r="CA165" s="106" t="str">
        <f>"O7="&amp;TEXT(BM165," 0.##0")</f>
        <v>O7= 0.825</v>
      </c>
      <c r="CB165" s="106" t="str">
        <f>"O9="&amp;TEXT(BN165," 0.##0")</f>
        <v>O9= 0.843</v>
      </c>
      <c r="CC165" s="43"/>
      <c r="CD165" s="43"/>
      <c r="CI165" s="10" t="s">
        <v>726</v>
      </c>
      <c r="CJ165" s="7"/>
      <c r="CK165" s="7"/>
      <c r="CL165" s="52" t="str">
        <f>"V3 ="&amp;TEXT(BI165," 0.##0")</f>
        <v>V3 = 0.247</v>
      </c>
      <c r="CM165" s="52" t="str">
        <f>"V3' ="&amp;TEXT(BI166," 0.##0")</f>
        <v>V3' = 0.247</v>
      </c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10" t="s">
        <v>726</v>
      </c>
      <c r="DM165" s="28"/>
    </row>
    <row r="166" spans="1:119" x14ac:dyDescent="0.35">
      <c r="C166" s="4" t="s">
        <v>156</v>
      </c>
      <c r="D166" s="8" t="s">
        <v>62</v>
      </c>
      <c r="E166" s="4" t="s">
        <v>145</v>
      </c>
      <c r="F166" s="4" t="s">
        <v>147</v>
      </c>
      <c r="G166" s="4" t="s">
        <v>149</v>
      </c>
      <c r="H166" s="7" t="s">
        <v>151</v>
      </c>
      <c r="I166" s="7" t="s">
        <v>153</v>
      </c>
      <c r="J166" s="4" t="s">
        <v>73</v>
      </c>
      <c r="N166" s="4" t="s">
        <v>156</v>
      </c>
      <c r="O166" s="8" t="s">
        <v>62</v>
      </c>
      <c r="P166" s="34">
        <v>1.8220000000000001</v>
      </c>
      <c r="Q166" s="34">
        <v>2</v>
      </c>
      <c r="R166" s="34">
        <v>1.821</v>
      </c>
      <c r="S166" s="35">
        <v>1.9890000000000001</v>
      </c>
      <c r="T166" s="35">
        <v>1.629</v>
      </c>
      <c r="U166" s="34">
        <v>2.2490000000000001</v>
      </c>
      <c r="W166" s="4" t="s">
        <v>156</v>
      </c>
      <c r="X166" s="8" t="s">
        <v>62</v>
      </c>
      <c r="Y166" s="12">
        <f t="shared" si="139"/>
        <v>0.9499448474853982</v>
      </c>
      <c r="Z166" s="12">
        <f t="shared" si="139"/>
        <v>0.58717496775682232</v>
      </c>
      <c r="AA166" s="12">
        <f t="shared" si="139"/>
        <v>0.95251573860435901</v>
      </c>
      <c r="AB166" s="12">
        <f t="shared" si="139"/>
        <v>0.60489360089750299</v>
      </c>
      <c r="AC166" s="12">
        <f t="shared" si="139"/>
        <v>1.6004266825222597</v>
      </c>
      <c r="AD166" s="12">
        <f t="shared" si="139"/>
        <v>0.29957052738107992</v>
      </c>
      <c r="AE166" s="12"/>
      <c r="AF166" s="68">
        <f t="shared" si="140"/>
        <v>4.9945263646474221</v>
      </c>
      <c r="AG166" s="43">
        <f t="shared" si="141"/>
        <v>4.9895815488277355</v>
      </c>
      <c r="AH166" s="43">
        <v>4.9895815488277355</v>
      </c>
      <c r="AK166" s="4" t="s">
        <v>726</v>
      </c>
      <c r="AL166" s="8" t="s">
        <v>33</v>
      </c>
      <c r="AM166" s="4" t="s">
        <v>735</v>
      </c>
      <c r="AN166" s="4" t="s">
        <v>269</v>
      </c>
      <c r="AO166" s="4" t="s">
        <v>154</v>
      </c>
      <c r="AP166" s="4" t="s">
        <v>533</v>
      </c>
      <c r="AQ166" s="4" t="s">
        <v>860</v>
      </c>
      <c r="AR166" s="4" t="s">
        <v>46</v>
      </c>
      <c r="AV166" s="4" t="s">
        <v>726</v>
      </c>
      <c r="AW166" s="8" t="s">
        <v>33</v>
      </c>
      <c r="AX166" s="34">
        <v>2.3210000000000002</v>
      </c>
      <c r="AY166" s="34">
        <v>1.599</v>
      </c>
      <c r="AZ166" s="34">
        <v>2.052</v>
      </c>
      <c r="BA166" s="34">
        <v>1.845</v>
      </c>
      <c r="BB166" s="34">
        <v>1.8740000000000001</v>
      </c>
      <c r="BC166" s="34">
        <v>1.8660000000000001</v>
      </c>
      <c r="BD166" s="34"/>
      <c r="BE166" s="34"/>
      <c r="BF166" s="34"/>
      <c r="BG166" s="4" t="s">
        <v>726</v>
      </c>
      <c r="BH166" s="8" t="s">
        <v>33</v>
      </c>
      <c r="BI166" s="12">
        <f t="shared" si="142"/>
        <v>0.24659696394160632</v>
      </c>
      <c r="BJ166" s="12">
        <f t="shared" si="143"/>
        <v>1.7355968349788542</v>
      </c>
      <c r="BK166" s="12">
        <f t="shared" si="144"/>
        <v>0.51018954116100301</v>
      </c>
      <c r="BL166" s="12">
        <f t="shared" si="145"/>
        <v>0.8926921329224734</v>
      </c>
      <c r="BM166" s="12">
        <f t="shared" si="146"/>
        <v>0.82539609567884753</v>
      </c>
      <c r="BN166" s="12">
        <f t="shared" si="147"/>
        <v>0.84343682988878665</v>
      </c>
      <c r="BO166" s="12"/>
      <c r="BP166" s="68">
        <f t="shared" si="150"/>
        <v>5.0539083985715711</v>
      </c>
      <c r="BQ166" s="43">
        <f t="shared" si="151"/>
        <v>5.0809111170030761</v>
      </c>
      <c r="BR166" s="43">
        <v>5</v>
      </c>
      <c r="BS166" s="43"/>
      <c r="BT166" s="43"/>
      <c r="BU166" s="4" t="s">
        <v>726</v>
      </c>
      <c r="BV166" s="108" t="s">
        <v>33</v>
      </c>
      <c r="BW166" s="106" t="str">
        <f>"O2'="&amp;TEXT(BI166," 0.##0")</f>
        <v>O2'= 0.247</v>
      </c>
      <c r="BX166" s="106" t="str">
        <f>"O12'="&amp;TEXT(BJ166," 0.##0")</f>
        <v>O12'= 1.736</v>
      </c>
      <c r="BY166" s="106" t="str">
        <f>"O3'="&amp;TEXT(BK166," 0.##0")</f>
        <v>O3'= 0.510</v>
      </c>
      <c r="BZ166" s="106" t="str">
        <f>"O11'="&amp;TEXT(BL166," 0.##0")</f>
        <v>O11'= 0.893</v>
      </c>
      <c r="CA166" s="106" t="str">
        <f>"O7'="&amp;TEXT(BM166," 0.##0")</f>
        <v>O7'= 0.825</v>
      </c>
      <c r="CB166" s="106" t="str">
        <f>"O9'="&amp;TEXT(BN166," 0.##0")</f>
        <v>O9'= 0.843</v>
      </c>
      <c r="CC166" s="43"/>
      <c r="CD166" s="43"/>
      <c r="CI166" s="10" t="s">
        <v>726</v>
      </c>
      <c r="CJ166" s="7"/>
      <c r="CK166" s="7"/>
      <c r="CL166" s="52" t="str">
        <f>"V4 ="&amp;TEXT(BN167," 0.##0")</f>
        <v>V4 = 0.288</v>
      </c>
      <c r="CM166" s="52" t="str">
        <f>"V4' ="&amp;TEXT(BN168," 0.##0")</f>
        <v>V4' = 0.288</v>
      </c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10" t="s">
        <v>726</v>
      </c>
      <c r="DM166" s="28"/>
    </row>
    <row r="167" spans="1:119" x14ac:dyDescent="0.35">
      <c r="A167" s="77"/>
      <c r="B167" s="77"/>
      <c r="C167" s="75" t="s">
        <v>518</v>
      </c>
      <c r="D167" s="76" t="s">
        <v>61</v>
      </c>
      <c r="E167" s="75" t="s">
        <v>553</v>
      </c>
      <c r="F167" s="75" t="s">
        <v>555</v>
      </c>
      <c r="G167" s="75" t="s">
        <v>557</v>
      </c>
      <c r="H167" s="75" t="s">
        <v>559</v>
      </c>
      <c r="I167" s="75" t="s">
        <v>814</v>
      </c>
      <c r="J167" s="75" t="s">
        <v>562</v>
      </c>
      <c r="K167" s="77"/>
      <c r="L167" s="77"/>
      <c r="M167" s="77"/>
      <c r="N167" s="75" t="s">
        <v>518</v>
      </c>
      <c r="O167" s="76" t="s">
        <v>61</v>
      </c>
      <c r="P167" s="78">
        <v>1.823</v>
      </c>
      <c r="Q167" s="78">
        <v>2.0289999999999999</v>
      </c>
      <c r="R167" s="78">
        <v>1.823</v>
      </c>
      <c r="S167" s="78">
        <v>2.0289999999999999</v>
      </c>
      <c r="T167" s="78">
        <v>1.6240000000000001</v>
      </c>
      <c r="U167" s="78">
        <v>2.226</v>
      </c>
      <c r="V167" s="77"/>
      <c r="W167" s="75" t="s">
        <v>518</v>
      </c>
      <c r="X167" s="76" t="s">
        <v>61</v>
      </c>
      <c r="Y167" s="79">
        <f t="shared" si="139"/>
        <v>0.94738089533959879</v>
      </c>
      <c r="Z167" s="79">
        <f t="shared" si="139"/>
        <v>0.54291049287080995</v>
      </c>
      <c r="AA167" s="79">
        <f t="shared" si="139"/>
        <v>0.94738089533959879</v>
      </c>
      <c r="AB167" s="79">
        <f t="shared" si="139"/>
        <v>0.54291049287080995</v>
      </c>
      <c r="AC167" s="79">
        <f t="shared" si="139"/>
        <v>1.6222008615987893</v>
      </c>
      <c r="AD167" s="79">
        <f t="shared" si="139"/>
        <v>0.31878345114625833</v>
      </c>
      <c r="AE167" s="79"/>
      <c r="AF167" s="95">
        <f t="shared" si="140"/>
        <v>4.9215670891658645</v>
      </c>
      <c r="AG167" s="96">
        <f t="shared" si="141"/>
        <v>4.8773701831370992</v>
      </c>
      <c r="AH167" s="96">
        <v>4.8773701831370992</v>
      </c>
      <c r="AK167" s="4" t="s">
        <v>726</v>
      </c>
      <c r="AL167" s="8" t="s">
        <v>47</v>
      </c>
      <c r="AM167" s="4" t="s">
        <v>719</v>
      </c>
      <c r="AN167" s="4" t="s">
        <v>362</v>
      </c>
      <c r="AO167" s="4" t="s">
        <v>635</v>
      </c>
      <c r="AP167" s="4" t="s">
        <v>548</v>
      </c>
      <c r="AQ167" s="4" t="s">
        <v>861</v>
      </c>
      <c r="AR167" s="4" t="s">
        <v>509</v>
      </c>
      <c r="AV167" s="4" t="s">
        <v>726</v>
      </c>
      <c r="AW167" s="8" t="s">
        <v>47</v>
      </c>
      <c r="AX167" s="34">
        <v>2.0089999999999999</v>
      </c>
      <c r="AY167" s="34">
        <v>1.831</v>
      </c>
      <c r="AZ167" s="34">
        <v>1.9950000000000001</v>
      </c>
      <c r="BA167" s="34">
        <v>1.819</v>
      </c>
      <c r="BB167" s="34">
        <v>1.605</v>
      </c>
      <c r="BC167" s="34">
        <v>2.2639999999999998</v>
      </c>
      <c r="BD167" s="34"/>
      <c r="BE167" s="34"/>
      <c r="BF167" s="34"/>
      <c r="BG167" s="4" t="s">
        <v>726</v>
      </c>
      <c r="BH167" s="8" t="s">
        <v>47</v>
      </c>
      <c r="BI167" s="12">
        <f t="shared" si="142"/>
        <v>0.57306464120347067</v>
      </c>
      <c r="BJ167" s="12">
        <f t="shared" si="143"/>
        <v>0.92711684434878605</v>
      </c>
      <c r="BK167" s="12">
        <f t="shared" si="144"/>
        <v>0.59516362043102233</v>
      </c>
      <c r="BL167" s="12">
        <f t="shared" si="145"/>
        <v>0.95767841292997702</v>
      </c>
      <c r="BM167" s="12">
        <f t="shared" si="146"/>
        <v>1.7076789940941539</v>
      </c>
      <c r="BN167" s="12">
        <f t="shared" si="147"/>
        <v>0.28766866038218003</v>
      </c>
      <c r="BO167" s="12"/>
      <c r="BP167" s="68">
        <f t="shared" si="150"/>
        <v>5.0483711733895902</v>
      </c>
      <c r="BQ167" s="43">
        <f t="shared" si="151"/>
        <v>5.07239486467319</v>
      </c>
      <c r="BR167" s="43">
        <v>5</v>
      </c>
      <c r="BS167" s="43"/>
      <c r="BT167" s="43"/>
      <c r="BU167" s="4" t="s">
        <v>726</v>
      </c>
      <c r="BV167" s="108" t="s">
        <v>47</v>
      </c>
      <c r="BW167" s="106" t="str">
        <f>"O5="&amp;TEXT(BI167," 0.##0")</f>
        <v>O5= 0.573</v>
      </c>
      <c r="BX167" s="106" t="str">
        <f>"O6="&amp;TEXT(BJ167," 0.##0")</f>
        <v>O6= 0.927</v>
      </c>
      <c r="BY167" s="106" t="str">
        <f>"O4="&amp;TEXT(BK167," 0.##0")</f>
        <v>O4= 0.595</v>
      </c>
      <c r="BZ167" s="106" t="str">
        <f>"O7="&amp;TEXT(BL167," 0.##0")</f>
        <v>O7= 0.958</v>
      </c>
      <c r="CA167" s="106" t="str">
        <f>"O13="&amp;TEXT(BM167," 0.##0")</f>
        <v>O13= 1.708</v>
      </c>
      <c r="CB167" s="106" t="str">
        <f>"O2="&amp;TEXT(BN167," 0.##0")</f>
        <v>O2= 0.288</v>
      </c>
      <c r="CC167" s="43"/>
      <c r="CD167" s="43"/>
      <c r="CI167" s="47" t="s">
        <v>726</v>
      </c>
      <c r="CJ167" s="16"/>
      <c r="CK167" s="16"/>
      <c r="CL167" s="53" t="str">
        <f>"V5' ="&amp;TEXT(BN170," 0.##0")</f>
        <v>V5' = 0.327</v>
      </c>
      <c r="CM167" s="53" t="str">
        <f>"V5 ="&amp;TEXT(BN169," 0.##0")</f>
        <v>V5 = 0.327</v>
      </c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47" t="s">
        <v>726</v>
      </c>
      <c r="DM167" s="28"/>
    </row>
    <row r="168" spans="1:119" x14ac:dyDescent="0.35">
      <c r="A168" s="77"/>
      <c r="B168" s="77"/>
      <c r="C168" s="75" t="s">
        <v>518</v>
      </c>
      <c r="D168" s="76" t="s">
        <v>62</v>
      </c>
      <c r="E168" s="75" t="s">
        <v>554</v>
      </c>
      <c r="F168" s="75" t="s">
        <v>556</v>
      </c>
      <c r="G168" s="75" t="s">
        <v>558</v>
      </c>
      <c r="H168" s="75" t="s">
        <v>560</v>
      </c>
      <c r="I168" s="75" t="s">
        <v>561</v>
      </c>
      <c r="J168" s="75" t="s">
        <v>563</v>
      </c>
      <c r="K168" s="77"/>
      <c r="L168" s="77"/>
      <c r="M168" s="77"/>
      <c r="N168" s="75" t="s">
        <v>518</v>
      </c>
      <c r="O168" s="76" t="s">
        <v>62</v>
      </c>
      <c r="P168" s="78">
        <v>1.823</v>
      </c>
      <c r="Q168" s="78">
        <v>2.0289999999999999</v>
      </c>
      <c r="R168" s="78">
        <v>1.823</v>
      </c>
      <c r="S168" s="78">
        <v>2.0289999999999999</v>
      </c>
      <c r="T168" s="78">
        <v>1.6240000000000001</v>
      </c>
      <c r="U168" s="78">
        <v>2.226</v>
      </c>
      <c r="V168" s="77"/>
      <c r="W168" s="75" t="s">
        <v>518</v>
      </c>
      <c r="X168" s="76" t="s">
        <v>62</v>
      </c>
      <c r="Y168" s="79">
        <f t="shared" si="139"/>
        <v>0.94738089533959879</v>
      </c>
      <c r="Z168" s="79">
        <f t="shared" si="139"/>
        <v>0.54291049287080995</v>
      </c>
      <c r="AA168" s="79">
        <f t="shared" si="139"/>
        <v>0.94738089533959879</v>
      </c>
      <c r="AB168" s="79">
        <f t="shared" si="139"/>
        <v>0.54291049287080995</v>
      </c>
      <c r="AC168" s="79">
        <f t="shared" si="139"/>
        <v>1.6222008615987893</v>
      </c>
      <c r="AD168" s="79">
        <f t="shared" si="139"/>
        <v>0.31878345114625833</v>
      </c>
      <c r="AE168" s="79"/>
      <c r="AF168" s="95">
        <f t="shared" si="140"/>
        <v>4.9215670891658645</v>
      </c>
      <c r="AG168" s="96">
        <f t="shared" si="141"/>
        <v>4.8773701831370992</v>
      </c>
      <c r="AH168" s="96">
        <v>4.8773701831370992</v>
      </c>
      <c r="AK168" s="4" t="s">
        <v>726</v>
      </c>
      <c r="AL168" s="8" t="s">
        <v>48</v>
      </c>
      <c r="AM168" s="4" t="s">
        <v>720</v>
      </c>
      <c r="AN168" s="4" t="s">
        <v>363</v>
      </c>
      <c r="AO168" s="4" t="s">
        <v>71</v>
      </c>
      <c r="AP168" s="4" t="s">
        <v>549</v>
      </c>
      <c r="AQ168" s="4" t="s">
        <v>862</v>
      </c>
      <c r="AR168" s="4" t="s">
        <v>516</v>
      </c>
      <c r="AV168" s="4" t="s">
        <v>726</v>
      </c>
      <c r="AW168" s="8" t="s">
        <v>48</v>
      </c>
      <c r="AX168" s="34">
        <v>2.0089999999999999</v>
      </c>
      <c r="AY168" s="34">
        <v>1.831</v>
      </c>
      <c r="AZ168" s="34">
        <v>1.9950000000000001</v>
      </c>
      <c r="BA168" s="34">
        <v>1.819</v>
      </c>
      <c r="BB168" s="34">
        <v>1.605</v>
      </c>
      <c r="BC168" s="34">
        <v>2.2639999999999998</v>
      </c>
      <c r="BD168" s="34"/>
      <c r="BE168" s="34"/>
      <c r="BF168" s="34"/>
      <c r="BG168" s="4" t="s">
        <v>726</v>
      </c>
      <c r="BH168" s="8" t="s">
        <v>48</v>
      </c>
      <c r="BI168" s="12">
        <f t="shared" si="142"/>
        <v>0.57306464120347067</v>
      </c>
      <c r="BJ168" s="12">
        <f t="shared" si="143"/>
        <v>0.92711684434878605</v>
      </c>
      <c r="BK168" s="12">
        <f t="shared" si="144"/>
        <v>0.59516362043102233</v>
      </c>
      <c r="BL168" s="12">
        <f t="shared" si="145"/>
        <v>0.95767841292997702</v>
      </c>
      <c r="BM168" s="12">
        <f t="shared" si="146"/>
        <v>1.7076789940941539</v>
      </c>
      <c r="BN168" s="12">
        <f t="shared" si="147"/>
        <v>0.28766866038218003</v>
      </c>
      <c r="BO168" s="12"/>
      <c r="BP168" s="68">
        <f t="shared" si="150"/>
        <v>5.0483711733895902</v>
      </c>
      <c r="BQ168" s="43">
        <f t="shared" si="151"/>
        <v>5.07239486467319</v>
      </c>
      <c r="BR168" s="43">
        <v>5</v>
      </c>
      <c r="BS168" s="43"/>
      <c r="BT168" s="43"/>
      <c r="BU168" s="4" t="s">
        <v>726</v>
      </c>
      <c r="BV168" s="108" t="s">
        <v>48</v>
      </c>
      <c r="BW168" s="106" t="str">
        <f>"O5'="&amp;TEXT(BI168," 0.##0")</f>
        <v>O5'= 0.573</v>
      </c>
      <c r="BX168" s="106" t="str">
        <f>"O6'="&amp;TEXT(BJ168," 0.##0")</f>
        <v>O6'= 0.927</v>
      </c>
      <c r="BY168" s="106" t="str">
        <f>"O4'="&amp;TEXT(BK168," 0.##0")</f>
        <v>O4'= 0.595</v>
      </c>
      <c r="BZ168" s="106" t="str">
        <f>"O7'="&amp;TEXT(BL168," 0.##0")</f>
        <v>O7'= 0.958</v>
      </c>
      <c r="CA168" s="106" t="str">
        <f>"O13'="&amp;TEXT(BM168," 0.##0")</f>
        <v>O13'= 1.708</v>
      </c>
      <c r="CB168" s="106" t="str">
        <f>"O2'="&amp;TEXT(BN168," 0.##0")</f>
        <v>O2'= 0.288</v>
      </c>
      <c r="CC168" s="43"/>
      <c r="CD168" s="43"/>
      <c r="CG168" s="2" t="s">
        <v>935</v>
      </c>
      <c r="CI168" s="20"/>
      <c r="CJ168" s="19">
        <f>2-(SUM(BI161+BK163))</f>
        <v>0.14041839657739597</v>
      </c>
      <c r="CK168" s="19">
        <f>2-SUM(BI162,BK164)</f>
        <v>0.14041839657739597</v>
      </c>
      <c r="CL168" s="19">
        <f>2-(SUM(BK161,BJ162,BI163,BI165,BN167,BN170))</f>
        <v>4.4759501739230823E-2</v>
      </c>
      <c r="CM168" s="19">
        <f>2-(SUM(BJ161,BK162,BI164,BI166,BN168,BN169))</f>
        <v>4.4759501739230823E-2</v>
      </c>
      <c r="CN168" s="19">
        <f>2-(SUM(BL162,BK165))</f>
        <v>0.14359499265841613</v>
      </c>
      <c r="CO168" s="19">
        <f>2-SUM(BK166,BL161)</f>
        <v>0.14359499265841613</v>
      </c>
      <c r="CP168" s="19">
        <f>2-SUM(BM161,BK167,BL169)</f>
        <v>0.12038605235266076</v>
      </c>
      <c r="CQ168" s="19">
        <f>2-SUM(BL170,BK168,BM162)</f>
        <v>0.12038605235266076</v>
      </c>
      <c r="CR168" s="19">
        <f>2-(SUM(BN162,BI167,BJ169))</f>
        <v>0.10760117570162708</v>
      </c>
      <c r="CS168" s="19">
        <f>2-SUM(BN161,BI168,BJ170)</f>
        <v>0.10760117570162708</v>
      </c>
      <c r="CT168" s="19">
        <f>2-SUM(BM163,BJ167)</f>
        <v>0.20633989318687851</v>
      </c>
      <c r="CU168" s="19">
        <f>2-SUM(BM164,BJ168)</f>
        <v>0.20633989318687851</v>
      </c>
      <c r="CV168" s="19">
        <f>2-SUM(BM165,BL167)</f>
        <v>0.21692549139117556</v>
      </c>
      <c r="CW168" s="19">
        <f>2-SUM(BL168,BM166)</f>
        <v>0.21692549139117556</v>
      </c>
      <c r="CX168" s="19">
        <f>2-SUM(BK170,BN163)</f>
        <v>0.2940091868018373</v>
      </c>
      <c r="CY168" s="19">
        <f>2-SUM(BN164,BK169)</f>
        <v>0.2940091868018373</v>
      </c>
      <c r="CZ168" s="19">
        <f>2-SUM(BN165,BI170)</f>
        <v>0.19888475718123644</v>
      </c>
      <c r="DA168" s="19">
        <f>2-SUM(BI169,BN166)</f>
        <v>0.19888475718123644</v>
      </c>
      <c r="DB168" s="19">
        <f>2-BJ163</f>
        <v>0.27375945947092406</v>
      </c>
      <c r="DC168" s="19">
        <f>2-BJ164</f>
        <v>0.27375945947092406</v>
      </c>
      <c r="DD168" s="19">
        <f>2-SUM(BL163,BL165)</f>
        <v>0.18019102272874044</v>
      </c>
      <c r="DE168" s="19">
        <f>2-SUM(BL164,BL166)</f>
        <v>0.18019102272874044</v>
      </c>
      <c r="DF168" s="19">
        <f>2-BJ165</f>
        <v>0.2644031650211458</v>
      </c>
      <c r="DG168" s="19">
        <f>2-BJ166</f>
        <v>0.2644031650211458</v>
      </c>
      <c r="DH168" s="19">
        <f>2-BM167</f>
        <v>0.29232100590584609</v>
      </c>
      <c r="DI168" s="19">
        <f>2-BM168</f>
        <v>0.29232100590584609</v>
      </c>
      <c r="DJ168" s="19">
        <f>2-BM169</f>
        <v>0.31978977600178027</v>
      </c>
      <c r="DK168" s="19">
        <f>2-BM170</f>
        <v>0.31978977600178027</v>
      </c>
      <c r="DL168" s="20"/>
      <c r="DM168" s="45">
        <f>SUM(CJ168:DK168)</f>
        <v>5.60676775343779</v>
      </c>
    </row>
    <row r="169" spans="1:119" x14ac:dyDescent="0.35">
      <c r="C169" s="4" t="s">
        <v>278</v>
      </c>
      <c r="D169" s="8" t="s">
        <v>61</v>
      </c>
      <c r="E169" s="4" t="s">
        <v>319</v>
      </c>
      <c r="F169" s="4" t="s">
        <v>320</v>
      </c>
      <c r="G169" s="4" t="s">
        <v>322</v>
      </c>
      <c r="H169" s="7" t="s">
        <v>324</v>
      </c>
      <c r="I169" s="7" t="s">
        <v>325</v>
      </c>
      <c r="J169" s="4" t="s">
        <v>327</v>
      </c>
      <c r="N169" s="4" t="s">
        <v>278</v>
      </c>
      <c r="O169" s="8" t="s">
        <v>61</v>
      </c>
      <c r="P169" s="34">
        <v>1.841</v>
      </c>
      <c r="Q169" s="34">
        <v>1.988</v>
      </c>
      <c r="R169" s="34">
        <v>1.796</v>
      </c>
      <c r="S169" s="35">
        <v>2.02</v>
      </c>
      <c r="T169" s="35">
        <v>1.6160000000000001</v>
      </c>
      <c r="U169" s="34">
        <v>2.2410000000000001</v>
      </c>
      <c r="W169" s="4" t="s">
        <v>278</v>
      </c>
      <c r="X169" s="8" t="s">
        <v>61</v>
      </c>
      <c r="Y169" s="12">
        <f t="shared" si="139"/>
        <v>0.90239521326405692</v>
      </c>
      <c r="Z169" s="12">
        <f t="shared" si="139"/>
        <v>0.60653065971263331</v>
      </c>
      <c r="AA169" s="12">
        <f t="shared" si="139"/>
        <v>1.0190990156175517</v>
      </c>
      <c r="AB169" s="12">
        <f t="shared" si="139"/>
        <v>0.55627834667445841</v>
      </c>
      <c r="AC169" s="12">
        <f t="shared" si="139"/>
        <v>1.6576574075316461</v>
      </c>
      <c r="AD169" s="12">
        <f t="shared" si="139"/>
        <v>0.3061182591790701</v>
      </c>
      <c r="AE169" s="12"/>
      <c r="AF169" s="68">
        <f t="shared" si="140"/>
        <v>5.0480789019794168</v>
      </c>
      <c r="AG169" s="43">
        <f t="shared" si="141"/>
        <v>5.0719453512443433</v>
      </c>
      <c r="AH169" s="43">
        <v>5</v>
      </c>
      <c r="AK169" s="4" t="s">
        <v>726</v>
      </c>
      <c r="AL169" s="8" t="s">
        <v>61</v>
      </c>
      <c r="AM169" s="4" t="s">
        <v>863</v>
      </c>
      <c r="AN169" s="4" t="s">
        <v>736</v>
      </c>
      <c r="AO169" s="4" t="s">
        <v>865</v>
      </c>
      <c r="AP169" s="7" t="s">
        <v>199</v>
      </c>
      <c r="AQ169" s="7" t="s">
        <v>867</v>
      </c>
      <c r="AR169" s="4" t="s">
        <v>739</v>
      </c>
      <c r="AV169" s="4" t="s">
        <v>726</v>
      </c>
      <c r="AW169" s="8" t="s">
        <v>61</v>
      </c>
      <c r="AX169" s="34">
        <v>1.819</v>
      </c>
      <c r="AY169" s="34">
        <v>2.012</v>
      </c>
      <c r="AZ169" s="34">
        <v>1.82</v>
      </c>
      <c r="BA169" s="35">
        <v>2.0089999999999999</v>
      </c>
      <c r="BB169" s="35">
        <v>1.611</v>
      </c>
      <c r="BC169" s="34">
        <v>2.2170000000000001</v>
      </c>
      <c r="BD169" s="34"/>
      <c r="BE169" s="34"/>
      <c r="BF169" s="34"/>
      <c r="BG169" s="4" t="s">
        <v>726</v>
      </c>
      <c r="BH169" s="8" t="s">
        <v>61</v>
      </c>
      <c r="BI169" s="12">
        <f t="shared" si="142"/>
        <v>0.95767841292997702</v>
      </c>
      <c r="BJ169" s="12">
        <f t="shared" si="143"/>
        <v>0.56843695737256739</v>
      </c>
      <c r="BK169" s="12">
        <f t="shared" si="144"/>
        <v>0.95509358747582784</v>
      </c>
      <c r="BL169" s="12">
        <f t="shared" si="145"/>
        <v>0.57306464120347067</v>
      </c>
      <c r="BM169" s="12">
        <f t="shared" si="146"/>
        <v>1.6802102239982197</v>
      </c>
      <c r="BN169" s="12">
        <f t="shared" si="147"/>
        <v>0.32663272027239354</v>
      </c>
      <c r="BO169" s="12"/>
      <c r="BP169" s="68">
        <f t="shared" si="150"/>
        <v>5.0611165432524565</v>
      </c>
      <c r="BQ169" s="43">
        <f t="shared" si="151"/>
        <v>5.091997243522278</v>
      </c>
      <c r="BR169" s="43">
        <v>5</v>
      </c>
      <c r="BS169" s="43"/>
      <c r="BT169" s="43"/>
      <c r="BU169" s="4" t="s">
        <v>726</v>
      </c>
      <c r="BV169" s="108" t="s">
        <v>61</v>
      </c>
      <c r="BW169" s="106" t="str">
        <f>"O9'="&amp;TEXT(BI169," 0.##0")</f>
        <v>O9'= 0.958</v>
      </c>
      <c r="BX169" s="106" t="str">
        <f>"O5="&amp;TEXT(BJ169," 0.##0")</f>
        <v>O5= 0.568</v>
      </c>
      <c r="BY169" s="106" t="str">
        <f>"O8'="&amp;TEXT(BK169," 0.##0")</f>
        <v>O8'= 0.955</v>
      </c>
      <c r="BZ169" s="106" t="str">
        <f>"O4="&amp;TEXT(BL169," 0.##0")</f>
        <v>O4= 0.573</v>
      </c>
      <c r="CA169" s="106" t="str">
        <f>"O14="&amp;TEXT(BM169," 0.##0")</f>
        <v>O14= 1.680</v>
      </c>
      <c r="CB169" s="106" t="str">
        <f>"O2'="&amp;TEXT(BN169," 0.##0")</f>
        <v>O2'= 0.327</v>
      </c>
      <c r="CC169" s="43"/>
      <c r="CD169" s="43"/>
    </row>
    <row r="170" spans="1:119" x14ac:dyDescent="0.35">
      <c r="C170" s="4" t="s">
        <v>278</v>
      </c>
      <c r="D170" s="8" t="s">
        <v>62</v>
      </c>
      <c r="E170" s="14" t="s">
        <v>841</v>
      </c>
      <c r="F170" s="14" t="s">
        <v>321</v>
      </c>
      <c r="G170" s="14" t="s">
        <v>323</v>
      </c>
      <c r="H170" s="14" t="s">
        <v>57</v>
      </c>
      <c r="I170" s="14" t="s">
        <v>326</v>
      </c>
      <c r="J170" s="14" t="s">
        <v>328</v>
      </c>
      <c r="N170" s="4" t="s">
        <v>278</v>
      </c>
      <c r="O170" s="8" t="s">
        <v>62</v>
      </c>
      <c r="P170" s="34">
        <v>1.841</v>
      </c>
      <c r="Q170" s="34">
        <v>1.988</v>
      </c>
      <c r="R170" s="34">
        <v>1.796</v>
      </c>
      <c r="S170" s="35">
        <v>2.02</v>
      </c>
      <c r="T170" s="35">
        <v>1.6160000000000001</v>
      </c>
      <c r="U170" s="34">
        <v>2.2410000000000001</v>
      </c>
      <c r="W170" s="4" t="s">
        <v>278</v>
      </c>
      <c r="X170" s="8" t="s">
        <v>62</v>
      </c>
      <c r="Y170" s="12">
        <f t="shared" ref="Y170" si="152">EXP((1.803-P170)/0.37)</f>
        <v>0.90239521326405692</v>
      </c>
      <c r="Z170" s="12">
        <f t="shared" ref="Z170" si="153">EXP((1.803-Q170)/0.37)</f>
        <v>0.60653065971263331</v>
      </c>
      <c r="AA170" s="12">
        <f t="shared" ref="AA170" si="154">EXP((1.803-R170)/0.37)</f>
        <v>1.0190990156175517</v>
      </c>
      <c r="AB170" s="12">
        <f t="shared" ref="AB170" si="155">EXP((1.803-S170)/0.37)</f>
        <v>0.55627834667445841</v>
      </c>
      <c r="AC170" s="12">
        <f t="shared" ref="AC170" si="156">EXP((1.803-T170)/0.37)</f>
        <v>1.6576574075316461</v>
      </c>
      <c r="AD170" s="12">
        <f t="shared" ref="AD170" si="157">EXP((1.803-U170)/0.37)</f>
        <v>0.3061182591790701</v>
      </c>
      <c r="AE170" s="12"/>
      <c r="AF170" s="68">
        <f t="shared" si="140"/>
        <v>5.0480789019794168</v>
      </c>
      <c r="AG170" s="43">
        <f t="shared" si="141"/>
        <v>5.0719453512443433</v>
      </c>
      <c r="AH170" s="43">
        <v>5</v>
      </c>
      <c r="AK170" s="4" t="s">
        <v>726</v>
      </c>
      <c r="AL170" s="8" t="s">
        <v>62</v>
      </c>
      <c r="AM170" s="4" t="s">
        <v>864</v>
      </c>
      <c r="AN170" s="4" t="s">
        <v>712</v>
      </c>
      <c r="AO170" s="4" t="s">
        <v>866</v>
      </c>
      <c r="AP170" s="7" t="s">
        <v>200</v>
      </c>
      <c r="AQ170" s="7" t="s">
        <v>868</v>
      </c>
      <c r="AR170" s="4" t="s">
        <v>738</v>
      </c>
      <c r="AV170" s="4" t="s">
        <v>726</v>
      </c>
      <c r="AW170" s="8" t="s">
        <v>62</v>
      </c>
      <c r="AX170" s="34">
        <v>1.819</v>
      </c>
      <c r="AY170" s="34">
        <v>2.012</v>
      </c>
      <c r="AZ170" s="34">
        <v>1.82</v>
      </c>
      <c r="BA170" s="35">
        <v>2.0089999999999999</v>
      </c>
      <c r="BB170" s="35">
        <v>1.611</v>
      </c>
      <c r="BC170" s="34">
        <v>2.2170000000000001</v>
      </c>
      <c r="BD170" s="34"/>
      <c r="BE170" s="34"/>
      <c r="BF170" s="34"/>
      <c r="BG170" s="4" t="s">
        <v>726</v>
      </c>
      <c r="BH170" s="8" t="s">
        <v>62</v>
      </c>
      <c r="BI170" s="12">
        <f t="shared" si="142"/>
        <v>0.95767841292997702</v>
      </c>
      <c r="BJ170" s="12">
        <f t="shared" si="143"/>
        <v>0.56843695737256739</v>
      </c>
      <c r="BK170" s="12">
        <f t="shared" si="144"/>
        <v>0.95509358747582784</v>
      </c>
      <c r="BL170" s="12">
        <f t="shared" si="145"/>
        <v>0.57306464120347067</v>
      </c>
      <c r="BM170" s="12">
        <f t="shared" si="146"/>
        <v>1.6802102239982197</v>
      </c>
      <c r="BN170" s="12">
        <f t="shared" si="147"/>
        <v>0.32663272027239354</v>
      </c>
      <c r="BO170" s="12"/>
      <c r="BP170" s="68">
        <f t="shared" si="150"/>
        <v>5.0611165432524565</v>
      </c>
      <c r="BQ170" s="43">
        <f t="shared" si="151"/>
        <v>5.091997243522278</v>
      </c>
      <c r="BR170" s="43">
        <v>5</v>
      </c>
      <c r="BS170" s="43"/>
      <c r="BT170" s="43"/>
      <c r="BU170" s="4" t="s">
        <v>726</v>
      </c>
      <c r="BV170" s="108" t="s">
        <v>62</v>
      </c>
      <c r="BW170" s="106" t="str">
        <f>"O9="&amp;TEXT(BI170," 0.##0")</f>
        <v>O9= 0.958</v>
      </c>
      <c r="BX170" s="106" t="str">
        <f>"O5'="&amp;TEXT(BJ170," 0.##0")</f>
        <v>O5'= 0.568</v>
      </c>
      <c r="BY170" s="106" t="str">
        <f>"O8="&amp;TEXT(BK170," 0.##0")</f>
        <v>O8= 0.955</v>
      </c>
      <c r="BZ170" s="106" t="str">
        <f>"O4'="&amp;TEXT(BL170," 0.##0")</f>
        <v>O4'= 0.573</v>
      </c>
      <c r="CA170" s="106" t="str">
        <f>"O14'="&amp;TEXT(BM170," 0.##0")</f>
        <v>O14'= 1.680</v>
      </c>
      <c r="CB170" s="106" t="str">
        <f>"O2="&amp;TEXT(BN170," 0.##0")</f>
        <v>O2= 0.327</v>
      </c>
      <c r="CC170" s="43"/>
      <c r="CD170" s="43"/>
    </row>
    <row r="171" spans="1:119" x14ac:dyDescent="0.35">
      <c r="C171" s="4" t="s">
        <v>329</v>
      </c>
      <c r="D171" s="8" t="s">
        <v>61</v>
      </c>
      <c r="E171" s="4" t="s">
        <v>372</v>
      </c>
      <c r="F171" s="4" t="s">
        <v>374</v>
      </c>
      <c r="G171" s="4" t="s">
        <v>376</v>
      </c>
      <c r="H171" s="7" t="s">
        <v>378</v>
      </c>
      <c r="I171" s="7" t="s">
        <v>380</v>
      </c>
      <c r="J171" s="4" t="s">
        <v>381</v>
      </c>
      <c r="N171" s="4" t="s">
        <v>329</v>
      </c>
      <c r="O171" s="8" t="s">
        <v>61</v>
      </c>
      <c r="P171" s="34">
        <v>1.8280000000000001</v>
      </c>
      <c r="Q171" s="34">
        <v>2.0019999999999998</v>
      </c>
      <c r="R171" s="34">
        <v>1.8260000000000001</v>
      </c>
      <c r="S171" s="35">
        <v>2.0169999999999999</v>
      </c>
      <c r="T171" s="35">
        <v>1.601</v>
      </c>
      <c r="U171" s="34">
        <v>2.2559999999999998</v>
      </c>
      <c r="W171" s="4" t="s">
        <v>329</v>
      </c>
      <c r="X171" s="8" t="s">
        <v>61</v>
      </c>
      <c r="Y171" s="12">
        <f t="shared" si="139"/>
        <v>0.93466456547125099</v>
      </c>
      <c r="Z171" s="12">
        <f t="shared" si="139"/>
        <v>0.58400961173568267</v>
      </c>
      <c r="AA171" s="12">
        <f t="shared" si="139"/>
        <v>0.939730485707166</v>
      </c>
      <c r="AB171" s="12">
        <f t="shared" si="139"/>
        <v>0.56080704643086732</v>
      </c>
      <c r="AC171" s="12">
        <f t="shared" si="139"/>
        <v>1.7262405405290759</v>
      </c>
      <c r="AD171" s="12">
        <f t="shared" si="139"/>
        <v>0.29395625232700962</v>
      </c>
      <c r="AE171" s="12"/>
      <c r="AF171" s="68">
        <f t="shared" si="140"/>
        <v>5.0394085022010522</v>
      </c>
      <c r="AG171" s="43">
        <f t="shared" si="141"/>
        <v>5.0586102763852185</v>
      </c>
      <c r="AH171" s="43">
        <v>5</v>
      </c>
      <c r="BN171" t="s">
        <v>839</v>
      </c>
      <c r="BP171" s="70">
        <f>AVERAGE(BP161:BP170)</f>
        <v>5.0393232246562203</v>
      </c>
      <c r="BQ171" s="69"/>
      <c r="BR171" s="70">
        <f>AVERAGE(BR161:BR170)</f>
        <v>5</v>
      </c>
      <c r="BS171" s="70"/>
      <c r="BT171" s="70"/>
      <c r="BU171" s="109"/>
      <c r="BV171" s="109"/>
      <c r="BW171" s="70"/>
      <c r="BX171" s="70"/>
      <c r="BY171" s="70"/>
      <c r="BZ171" s="70"/>
      <c r="CA171" s="70"/>
      <c r="CB171" s="70"/>
      <c r="CC171" s="70"/>
      <c r="CD171" s="70"/>
    </row>
    <row r="172" spans="1:119" ht="17.5" x14ac:dyDescent="0.45">
      <c r="C172" s="4" t="s">
        <v>329</v>
      </c>
      <c r="D172" s="8" t="s">
        <v>62</v>
      </c>
      <c r="E172" s="4" t="s">
        <v>373</v>
      </c>
      <c r="F172" s="4" t="s">
        <v>375</v>
      </c>
      <c r="G172" s="4" t="s">
        <v>377</v>
      </c>
      <c r="H172" s="7" t="s">
        <v>379</v>
      </c>
      <c r="I172" s="7" t="s">
        <v>418</v>
      </c>
      <c r="J172" s="4" t="s">
        <v>382</v>
      </c>
      <c r="N172" s="4" t="s">
        <v>329</v>
      </c>
      <c r="O172" s="8" t="s">
        <v>62</v>
      </c>
      <c r="P172" s="34">
        <v>1.8280000000000001</v>
      </c>
      <c r="Q172" s="34">
        <v>2.0019999999999998</v>
      </c>
      <c r="R172" s="34">
        <v>1.8260000000000001</v>
      </c>
      <c r="S172" s="35">
        <v>2.0169999999999999</v>
      </c>
      <c r="T172" s="35">
        <v>1.601</v>
      </c>
      <c r="U172" s="34">
        <v>2.2559999999999998</v>
      </c>
      <c r="W172" s="4" t="s">
        <v>329</v>
      </c>
      <c r="X172" s="8" t="s">
        <v>62</v>
      </c>
      <c r="Y172" s="12">
        <f t="shared" si="139"/>
        <v>0.93466456547125099</v>
      </c>
      <c r="Z172" s="12">
        <f t="shared" si="139"/>
        <v>0.58400961173568267</v>
      </c>
      <c r="AA172" s="12">
        <f t="shared" si="139"/>
        <v>0.939730485707166</v>
      </c>
      <c r="AB172" s="12">
        <f t="shared" si="139"/>
        <v>0.56080704643086732</v>
      </c>
      <c r="AC172" s="12">
        <f t="shared" si="139"/>
        <v>1.7262405405290759</v>
      </c>
      <c r="AD172" s="12">
        <f t="shared" si="139"/>
        <v>0.29395625232700962</v>
      </c>
      <c r="AE172" s="12"/>
      <c r="AF172" s="68">
        <f t="shared" si="140"/>
        <v>5.0394085022010522</v>
      </c>
      <c r="AG172" s="43">
        <f t="shared" si="141"/>
        <v>5.0586102763852185</v>
      </c>
      <c r="AH172" s="43">
        <v>5</v>
      </c>
      <c r="AM172" s="4"/>
      <c r="AN172" s="4"/>
      <c r="AO172" s="4"/>
      <c r="BR172" s="48"/>
      <c r="BS172" s="48"/>
      <c r="BT172" s="48"/>
      <c r="BU172" s="112"/>
      <c r="BV172" s="42"/>
      <c r="BW172" s="48"/>
      <c r="BX172" s="48"/>
      <c r="BY172" s="48"/>
      <c r="BZ172" s="48"/>
      <c r="CA172" s="48"/>
      <c r="CB172" s="48"/>
      <c r="CC172" s="48"/>
      <c r="CD172" s="48"/>
      <c r="CE172" s="26" t="s">
        <v>936</v>
      </c>
      <c r="CF172" s="26"/>
      <c r="CI172" s="22"/>
      <c r="CJ172" s="73">
        <f>AVERAGE(CJ12,CJ24,CJ36,CJ48,CJ60,CJ72,CJ84,CJ96,CJ108,CJ120,CJ132,CJ144,CJ156,CJ168)</f>
        <v>0.13420968972331995</v>
      </c>
      <c r="CK172" s="73">
        <f t="shared" ref="CK172:DM172" si="158">AVERAGE(CK12,CK24,CK36,CK48,CK60,CK72,CK84,CK96,CK108,CK120,CK132,CK144,CK156,CK168)</f>
        <v>0.13200542908676402</v>
      </c>
      <c r="CL172" s="73">
        <f t="shared" si="158"/>
        <v>3.7586803700619842E-2</v>
      </c>
      <c r="CM172" s="73">
        <f t="shared" si="158"/>
        <v>3.7308491584821378E-2</v>
      </c>
      <c r="CN172" s="73">
        <f t="shared" si="158"/>
        <v>0.13311531736395665</v>
      </c>
      <c r="CO172" s="73">
        <f t="shared" si="158"/>
        <v>0.13569527771689122</v>
      </c>
      <c r="CP172" s="73">
        <f t="shared" si="158"/>
        <v>0.11247031183378356</v>
      </c>
      <c r="CQ172" s="73">
        <f t="shared" si="158"/>
        <v>0.10978826346523574</v>
      </c>
      <c r="CR172" s="73">
        <f t="shared" si="158"/>
        <v>0.11470450625063718</v>
      </c>
      <c r="CS172" s="73">
        <f t="shared" si="158"/>
        <v>0.11016593997161031</v>
      </c>
      <c r="CT172" s="73">
        <f t="shared" si="158"/>
        <v>0.23635308885276948</v>
      </c>
      <c r="CU172" s="73">
        <f t="shared" si="158"/>
        <v>0.23391583156800738</v>
      </c>
      <c r="CV172" s="73">
        <f t="shared" si="158"/>
        <v>0.22639133972343059</v>
      </c>
      <c r="CW172" s="73">
        <f t="shared" si="158"/>
        <v>0.22874225305951884</v>
      </c>
      <c r="CX172" s="73">
        <f t="shared" si="158"/>
        <v>0.23565179060235872</v>
      </c>
      <c r="CY172" s="73">
        <f t="shared" si="158"/>
        <v>0.24299053972858603</v>
      </c>
      <c r="CZ172" s="73">
        <f t="shared" si="158"/>
        <v>0.22674855726830728</v>
      </c>
      <c r="DA172" s="73">
        <f t="shared" si="158"/>
        <v>0.230463686235725</v>
      </c>
      <c r="DB172" s="73">
        <f t="shared" si="158"/>
        <v>0.27051160072461738</v>
      </c>
      <c r="DC172" s="73">
        <f t="shared" si="158"/>
        <v>0.27487346014902703</v>
      </c>
      <c r="DD172" s="73">
        <f t="shared" si="158"/>
        <v>0.16396327417492035</v>
      </c>
      <c r="DE172" s="73">
        <f t="shared" si="158"/>
        <v>0.16555960929624799</v>
      </c>
      <c r="DF172" s="73">
        <f t="shared" si="158"/>
        <v>0.27599657277411455</v>
      </c>
      <c r="DG172" s="73">
        <f t="shared" si="158"/>
        <v>0.27666668819803486</v>
      </c>
      <c r="DH172" s="73">
        <f t="shared" si="158"/>
        <v>0.31603454035883149</v>
      </c>
      <c r="DI172" s="73">
        <f t="shared" si="158"/>
        <v>0.31700787728708424</v>
      </c>
      <c r="DJ172" s="73">
        <f t="shared" si="158"/>
        <v>0.325222103704007</v>
      </c>
      <c r="DK172" s="73">
        <f t="shared" si="158"/>
        <v>0.32885430527998338</v>
      </c>
      <c r="DL172" s="74"/>
      <c r="DM172" s="72">
        <f t="shared" si="158"/>
        <v>5.6329971496832112</v>
      </c>
      <c r="DO172" s="13"/>
    </row>
    <row r="173" spans="1:119" x14ac:dyDescent="0.35">
      <c r="C173" s="4" t="s">
        <v>383</v>
      </c>
      <c r="D173" s="8" t="s">
        <v>61</v>
      </c>
      <c r="E173" s="4" t="s">
        <v>411</v>
      </c>
      <c r="F173" s="4" t="s">
        <v>310</v>
      </c>
      <c r="G173" s="4" t="s">
        <v>412</v>
      </c>
      <c r="H173" s="7" t="s">
        <v>414</v>
      </c>
      <c r="I173" s="7" t="s">
        <v>416</v>
      </c>
      <c r="J173" s="4" t="s">
        <v>371</v>
      </c>
      <c r="N173" s="4" t="s">
        <v>383</v>
      </c>
      <c r="O173" s="8" t="s">
        <v>61</v>
      </c>
      <c r="P173" s="34">
        <v>1.8320000000000001</v>
      </c>
      <c r="Q173" s="34">
        <v>1.982</v>
      </c>
      <c r="R173" s="34">
        <v>1.831</v>
      </c>
      <c r="S173" s="35">
        <v>2.004</v>
      </c>
      <c r="T173" s="35">
        <v>1.6080000000000001</v>
      </c>
      <c r="U173" s="34">
        <v>2.242</v>
      </c>
      <c r="W173" s="4" t="s">
        <v>383</v>
      </c>
      <c r="X173" s="8" t="s">
        <v>61</v>
      </c>
      <c r="Y173" s="12">
        <f t="shared" si="139"/>
        <v>0.92461450620908492</v>
      </c>
      <c r="Z173" s="12">
        <f t="shared" si="139"/>
        <v>0.61644647322800172</v>
      </c>
      <c r="AA173" s="12">
        <f t="shared" si="139"/>
        <v>0.92711684434878605</v>
      </c>
      <c r="AB173" s="12">
        <f t="shared" si="139"/>
        <v>0.58086131958696663</v>
      </c>
      <c r="AC173" s="12">
        <f t="shared" si="139"/>
        <v>1.6938889294118407</v>
      </c>
      <c r="AD173" s="12">
        <f t="shared" si="139"/>
        <v>0.30529202956208956</v>
      </c>
      <c r="AE173" s="12"/>
      <c r="AF173" s="68">
        <f t="shared" si="140"/>
        <v>5.0482201023467699</v>
      </c>
      <c r="AG173" s="43">
        <f t="shared" si="141"/>
        <v>5.0721625174093319</v>
      </c>
      <c r="AH173" s="43">
        <v>5</v>
      </c>
      <c r="AM173" s="4"/>
      <c r="AN173" s="4"/>
      <c r="AO173" s="4"/>
      <c r="CI173" s="41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41"/>
      <c r="DM173" s="30"/>
    </row>
    <row r="174" spans="1:119" x14ac:dyDescent="0.35">
      <c r="C174" s="4" t="s">
        <v>383</v>
      </c>
      <c r="D174" s="8" t="s">
        <v>62</v>
      </c>
      <c r="E174" s="4" t="s">
        <v>743</v>
      </c>
      <c r="F174" s="4" t="s">
        <v>311</v>
      </c>
      <c r="G174" s="4" t="s">
        <v>413</v>
      </c>
      <c r="H174" s="7" t="s">
        <v>415</v>
      </c>
      <c r="I174" s="7" t="s">
        <v>417</v>
      </c>
      <c r="J174" s="4" t="s">
        <v>370</v>
      </c>
      <c r="N174" s="4" t="s">
        <v>383</v>
      </c>
      <c r="O174" s="8" t="s">
        <v>62</v>
      </c>
      <c r="P174" s="34">
        <v>1.8320000000000001</v>
      </c>
      <c r="Q174" s="34">
        <v>1.982</v>
      </c>
      <c r="R174" s="34">
        <v>1.831</v>
      </c>
      <c r="S174" s="35">
        <v>2.004</v>
      </c>
      <c r="T174" s="35">
        <v>1.6080000000000001</v>
      </c>
      <c r="U174" s="34">
        <v>2.242</v>
      </c>
      <c r="W174" s="4" t="s">
        <v>383</v>
      </c>
      <c r="X174" s="8" t="s">
        <v>62</v>
      </c>
      <c r="Y174" s="12">
        <f t="shared" si="139"/>
        <v>0.92461450620908492</v>
      </c>
      <c r="Z174" s="12">
        <f t="shared" si="139"/>
        <v>0.61644647322800172</v>
      </c>
      <c r="AA174" s="12">
        <f t="shared" si="139"/>
        <v>0.92711684434878605</v>
      </c>
      <c r="AB174" s="12">
        <f t="shared" si="139"/>
        <v>0.58086131958696663</v>
      </c>
      <c r="AC174" s="12">
        <f t="shared" si="139"/>
        <v>1.6938889294118407</v>
      </c>
      <c r="AD174" s="12">
        <f t="shared" si="139"/>
        <v>0.30529202956208956</v>
      </c>
      <c r="AE174" s="12"/>
      <c r="AF174" s="68">
        <f t="shared" si="140"/>
        <v>5.0482201023467699</v>
      </c>
      <c r="AG174" s="43">
        <f t="shared" si="141"/>
        <v>5.0721625174093319</v>
      </c>
      <c r="AH174" s="43">
        <v>5</v>
      </c>
      <c r="BM174" s="25"/>
      <c r="BN174" s="25"/>
      <c r="BO174" s="25"/>
      <c r="BP174" s="25"/>
      <c r="BQ174" s="25"/>
      <c r="BR174" s="25"/>
      <c r="BS174" s="25"/>
      <c r="BT174" s="25"/>
      <c r="BU174" s="113"/>
      <c r="BV174" s="114"/>
      <c r="BW174" s="25"/>
      <c r="BX174" s="25"/>
      <c r="BY174" s="25"/>
      <c r="BZ174" s="25"/>
      <c r="CA174" s="25"/>
      <c r="CB174" s="25"/>
      <c r="CC174" s="25"/>
      <c r="CD174" s="25"/>
      <c r="CI174" s="41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41"/>
      <c r="DM174" s="30"/>
    </row>
    <row r="175" spans="1:119" x14ac:dyDescent="0.35">
      <c r="B175" s="25"/>
      <c r="C175" s="14" t="s">
        <v>769</v>
      </c>
      <c r="D175" s="32" t="s">
        <v>61</v>
      </c>
      <c r="E175" s="14" t="s">
        <v>654</v>
      </c>
      <c r="F175" s="14" t="s">
        <v>806</v>
      </c>
      <c r="G175" s="14" t="s">
        <v>322</v>
      </c>
      <c r="H175" s="14" t="s">
        <v>807</v>
      </c>
      <c r="I175" s="14" t="s">
        <v>808</v>
      </c>
      <c r="J175" s="14" t="s">
        <v>809</v>
      </c>
      <c r="K175" s="25"/>
      <c r="L175" s="25"/>
      <c r="M175" s="25"/>
      <c r="N175" s="14" t="s">
        <v>769</v>
      </c>
      <c r="O175" s="32" t="s">
        <v>61</v>
      </c>
      <c r="P175" s="38">
        <v>1.8180000000000001</v>
      </c>
      <c r="Q175" s="38">
        <v>2.0230000000000001</v>
      </c>
      <c r="R175" s="38">
        <v>1.796</v>
      </c>
      <c r="S175" s="38">
        <v>2.0230000000000001</v>
      </c>
      <c r="T175" s="38">
        <v>1.6259999999999999</v>
      </c>
      <c r="U175" s="38">
        <v>2.2229999999999999</v>
      </c>
      <c r="V175" s="25"/>
      <c r="W175" s="14" t="s">
        <v>769</v>
      </c>
      <c r="X175" s="32" t="s">
        <v>61</v>
      </c>
      <c r="Y175" s="37">
        <f t="shared" si="139"/>
        <v>0.96027023384793775</v>
      </c>
      <c r="Z175" s="37">
        <f t="shared" si="139"/>
        <v>0.55178621764520808</v>
      </c>
      <c r="AA175" s="37">
        <f t="shared" si="139"/>
        <v>1.0190990156175517</v>
      </c>
      <c r="AB175" s="37">
        <f t="shared" si="139"/>
        <v>0.55178621764520808</v>
      </c>
      <c r="AC175" s="37">
        <f t="shared" si="139"/>
        <v>1.6134558647124673</v>
      </c>
      <c r="AD175" s="37">
        <f t="shared" si="139"/>
        <v>0.3213786888472831</v>
      </c>
      <c r="AE175" s="37"/>
      <c r="AF175" s="92">
        <f t="shared" si="140"/>
        <v>5.0177762383156566</v>
      </c>
      <c r="AG175" s="88">
        <f t="shared" si="141"/>
        <v>5.0253398545294798</v>
      </c>
      <c r="AH175" s="43">
        <v>5</v>
      </c>
      <c r="BM175" s="25"/>
      <c r="BN175" s="25"/>
      <c r="BO175" s="25"/>
      <c r="BP175" s="25"/>
      <c r="BQ175" s="25"/>
      <c r="BR175" s="25"/>
      <c r="BS175" s="25"/>
      <c r="BT175" s="25"/>
      <c r="BU175" s="113"/>
      <c r="BV175" s="114"/>
      <c r="BW175" s="25"/>
      <c r="BX175" s="25"/>
      <c r="BY175" s="25"/>
      <c r="BZ175" s="25"/>
      <c r="CA175" s="25"/>
      <c r="CB175" s="25"/>
      <c r="CC175" s="25"/>
      <c r="CD175" s="25"/>
      <c r="CF175" s="25"/>
      <c r="CG175" s="25"/>
      <c r="CH175" s="25"/>
      <c r="CI175" s="80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80"/>
      <c r="DM175" s="81"/>
      <c r="DN175" s="25"/>
    </row>
    <row r="176" spans="1:119" x14ac:dyDescent="0.35">
      <c r="B176" s="25"/>
      <c r="C176" s="14" t="s">
        <v>769</v>
      </c>
      <c r="D176" s="32" t="s">
        <v>62</v>
      </c>
      <c r="E176" s="14" t="s">
        <v>691</v>
      </c>
      <c r="F176" s="14" t="s">
        <v>69</v>
      </c>
      <c r="G176" s="14" t="s">
        <v>323</v>
      </c>
      <c r="H176" s="14" t="s">
        <v>810</v>
      </c>
      <c r="I176" s="14" t="s">
        <v>811</v>
      </c>
      <c r="J176" s="14" t="s">
        <v>812</v>
      </c>
      <c r="K176" s="25"/>
      <c r="L176" s="25"/>
      <c r="M176" s="25"/>
      <c r="N176" s="14" t="s">
        <v>769</v>
      </c>
      <c r="O176" s="32" t="s">
        <v>62</v>
      </c>
      <c r="P176" s="38">
        <v>1.8180000000000001</v>
      </c>
      <c r="Q176" s="38">
        <v>2.0230000000000001</v>
      </c>
      <c r="R176" s="38">
        <v>1.796</v>
      </c>
      <c r="S176" s="38">
        <v>2.0230000000000001</v>
      </c>
      <c r="T176" s="38">
        <v>1.6259999999999999</v>
      </c>
      <c r="U176" s="38">
        <v>2.2229999999999999</v>
      </c>
      <c r="V176" s="25"/>
      <c r="W176" s="14" t="s">
        <v>769</v>
      </c>
      <c r="X176" s="32" t="s">
        <v>62</v>
      </c>
      <c r="Y176" s="37">
        <f t="shared" si="139"/>
        <v>0.96027023384793775</v>
      </c>
      <c r="Z176" s="37">
        <f t="shared" si="139"/>
        <v>0.55178621764520808</v>
      </c>
      <c r="AA176" s="37">
        <f t="shared" si="139"/>
        <v>1.0190990156175517</v>
      </c>
      <c r="AB176" s="37">
        <f t="shared" si="139"/>
        <v>0.55178621764520808</v>
      </c>
      <c r="AC176" s="37">
        <f t="shared" si="139"/>
        <v>1.6134558647124673</v>
      </c>
      <c r="AD176" s="37">
        <f t="shared" si="139"/>
        <v>0.3213786888472831</v>
      </c>
      <c r="AE176" s="37"/>
      <c r="AF176" s="92">
        <f t="shared" si="140"/>
        <v>5.0177762383156566</v>
      </c>
      <c r="AG176" s="88">
        <f t="shared" si="141"/>
        <v>5.0253398545294798</v>
      </c>
      <c r="AH176" s="43">
        <v>5</v>
      </c>
      <c r="AK176" s="14" t="s">
        <v>157</v>
      </c>
      <c r="AL176" s="32" t="s">
        <v>0</v>
      </c>
      <c r="AM176" s="14" t="s">
        <v>158</v>
      </c>
      <c r="AN176" s="14" t="s">
        <v>159</v>
      </c>
      <c r="AO176" s="14" t="s">
        <v>162</v>
      </c>
      <c r="AP176" s="14" t="s">
        <v>164</v>
      </c>
      <c r="AQ176" s="14" t="s">
        <v>166</v>
      </c>
      <c r="AR176" s="14" t="s">
        <v>168</v>
      </c>
      <c r="AS176" s="25"/>
      <c r="AT176" s="25"/>
      <c r="AU176" s="25"/>
      <c r="AV176" s="14" t="s">
        <v>157</v>
      </c>
      <c r="AW176" s="32" t="s">
        <v>0</v>
      </c>
      <c r="AX176" s="38">
        <v>1.6930000000000001</v>
      </c>
      <c r="AY176" s="38">
        <v>2.1509999999999998</v>
      </c>
      <c r="AZ176" s="38">
        <v>2.1480000000000001</v>
      </c>
      <c r="BA176" s="38">
        <v>1.6970000000000001</v>
      </c>
      <c r="BB176" s="38">
        <v>1.905</v>
      </c>
      <c r="BC176" s="38">
        <v>1.8979999999999999</v>
      </c>
      <c r="BD176" s="38"/>
      <c r="BE176" s="38"/>
      <c r="BF176" s="38"/>
      <c r="BG176" s="14" t="s">
        <v>157</v>
      </c>
      <c r="BH176" s="32" t="s">
        <v>0</v>
      </c>
      <c r="BI176" s="37">
        <f t="shared" ref="BI176:BI185" si="159">EXP((1.803-AX176)/0.37)</f>
        <v>1.346215466180581</v>
      </c>
      <c r="BJ176" s="37">
        <f t="shared" ref="BJ176:BJ185" si="160">EXP((1.803-AY176)/0.37)</f>
        <v>0.39041674223458189</v>
      </c>
      <c r="BK176" s="37">
        <f t="shared" ref="BK176:BK185" si="161">EXP((1.803-AZ176)/0.37)</f>
        <v>0.393595151417728</v>
      </c>
      <c r="BL176" s="37">
        <f t="shared" ref="BL176:BL185" si="162">EXP((1.803-BA176)/0.37)</f>
        <v>1.3317401712838093</v>
      </c>
      <c r="BM176" s="37">
        <f t="shared" ref="BM176:BM185" si="163">EXP((1.803-BB176)/0.37)</f>
        <v>0.7590590721649636</v>
      </c>
      <c r="BN176" s="37">
        <f t="shared" ref="BN176:BN185" si="164">EXP((1.803-BC176)/0.37)</f>
        <v>0.77355635323888694</v>
      </c>
      <c r="BO176" s="25"/>
      <c r="BP176" s="92">
        <f t="shared" ref="BP176" si="165">SUM(BI176:BN176)</f>
        <v>4.9945829565205511</v>
      </c>
      <c r="BQ176" s="88">
        <f t="shared" ref="BQ176:BQ185" si="166">(BP176*1.538)-2.692</f>
        <v>4.9896685871286079</v>
      </c>
      <c r="BR176" s="88">
        <v>4.9896685871286079</v>
      </c>
      <c r="BS176" s="88"/>
      <c r="BT176" s="88"/>
      <c r="BU176" s="14" t="s">
        <v>157</v>
      </c>
      <c r="BV176" s="115" t="s">
        <v>0</v>
      </c>
      <c r="BW176" s="122" t="str">
        <f>"O1="&amp;TEXT(BI176," 0.##0")</f>
        <v>O1= 1.346</v>
      </c>
      <c r="BX176" s="122" t="str">
        <f>"O2'="&amp;TEXT(BJ176," 0.##0")</f>
        <v>O2'= 0.390</v>
      </c>
      <c r="BY176" s="122" t="str">
        <f>"O2="&amp;TEXT(BK176," 0.##0")</f>
        <v>O2= 0.394</v>
      </c>
      <c r="BZ176" s="122" t="str">
        <f>"O3'="&amp;TEXT(BL176," 0.##0")</f>
        <v>O3'= 1.332</v>
      </c>
      <c r="CA176" s="122" t="str">
        <f>"O4="&amp;TEXT(BM176," 0.##0")</f>
        <v>O4= 0.759</v>
      </c>
      <c r="CB176" s="122" t="str">
        <f>"O5'="&amp;TEXT(BN176," 0.##0")</f>
        <v>O5'= 0.774</v>
      </c>
      <c r="CC176" s="88"/>
      <c r="CD176" s="88"/>
      <c r="CF176" s="25"/>
      <c r="CG176" s="25"/>
      <c r="CH176" s="25"/>
      <c r="CI176" s="14"/>
      <c r="CJ176" s="15" t="s">
        <v>1</v>
      </c>
      <c r="CK176" s="15" t="s">
        <v>74</v>
      </c>
      <c r="CL176" s="15" t="s">
        <v>3</v>
      </c>
      <c r="CM176" s="15" t="s">
        <v>2</v>
      </c>
      <c r="CN176" s="15" t="s">
        <v>75</v>
      </c>
      <c r="CO176" s="15" t="s">
        <v>4</v>
      </c>
      <c r="CP176" s="15" t="s">
        <v>5</v>
      </c>
      <c r="CQ176" s="15" t="s">
        <v>76</v>
      </c>
      <c r="CR176" s="15" t="s">
        <v>77</v>
      </c>
      <c r="CS176" s="15" t="s">
        <v>6</v>
      </c>
      <c r="CT176" s="15" t="s">
        <v>78</v>
      </c>
      <c r="CU176" s="15" t="s">
        <v>79</v>
      </c>
      <c r="CV176" s="15" t="s">
        <v>80</v>
      </c>
      <c r="CW176" s="15" t="s">
        <v>81</v>
      </c>
      <c r="CX176" s="15" t="s">
        <v>82</v>
      </c>
      <c r="CY176" s="15" t="s">
        <v>83</v>
      </c>
      <c r="CZ176" s="15" t="s">
        <v>84</v>
      </c>
      <c r="DA176" s="15" t="s">
        <v>85</v>
      </c>
      <c r="DB176" s="15" t="s">
        <v>86</v>
      </c>
      <c r="DC176" s="15" t="s">
        <v>87</v>
      </c>
      <c r="DD176" s="15" t="s">
        <v>88</v>
      </c>
      <c r="DE176" s="15" t="s">
        <v>89</v>
      </c>
      <c r="DF176" s="15" t="s">
        <v>90</v>
      </c>
      <c r="DG176" s="15" t="s">
        <v>91</v>
      </c>
      <c r="DH176" s="15" t="s">
        <v>92</v>
      </c>
      <c r="DI176" s="15" t="s">
        <v>93</v>
      </c>
      <c r="DJ176" s="15" t="s">
        <v>94</v>
      </c>
      <c r="DK176" s="15" t="s">
        <v>95</v>
      </c>
      <c r="DL176" s="18"/>
      <c r="DM176" s="82"/>
      <c r="DN176" s="25"/>
    </row>
    <row r="177" spans="2:118" x14ac:dyDescent="0.35">
      <c r="C177" s="4" t="s">
        <v>564</v>
      </c>
      <c r="D177" s="8" t="s">
        <v>61</v>
      </c>
      <c r="E177" s="4" t="s">
        <v>602</v>
      </c>
      <c r="F177" s="4" t="s">
        <v>604</v>
      </c>
      <c r="G177" s="4" t="s">
        <v>606</v>
      </c>
      <c r="H177" s="7" t="s">
        <v>247</v>
      </c>
      <c r="I177" s="7" t="s">
        <v>815</v>
      </c>
      <c r="J177" s="4" t="s">
        <v>601</v>
      </c>
      <c r="N177" s="4" t="s">
        <v>564</v>
      </c>
      <c r="O177" s="8" t="s">
        <v>61</v>
      </c>
      <c r="P177" s="34">
        <v>1.8140000000000001</v>
      </c>
      <c r="Q177" s="34">
        <v>2.0049999999999999</v>
      </c>
      <c r="R177" s="34">
        <v>1.83</v>
      </c>
      <c r="S177" s="35">
        <v>1.9970000000000001</v>
      </c>
      <c r="T177" s="35">
        <v>1.6140000000000001</v>
      </c>
      <c r="U177" s="34">
        <v>2.2349999999999999</v>
      </c>
      <c r="W177" s="4" t="s">
        <v>564</v>
      </c>
      <c r="X177" s="8" t="s">
        <v>61</v>
      </c>
      <c r="Y177" s="12">
        <f t="shared" si="139"/>
        <v>0.9707078515719274</v>
      </c>
      <c r="Z177" s="12">
        <f t="shared" si="139"/>
        <v>0.57929354369901986</v>
      </c>
      <c r="AA177" s="12">
        <f t="shared" si="139"/>
        <v>0.9296259547120711</v>
      </c>
      <c r="AB177" s="12">
        <f t="shared" si="139"/>
        <v>0.59195519900138971</v>
      </c>
      <c r="AC177" s="12">
        <f t="shared" si="139"/>
        <v>1.666641978590885</v>
      </c>
      <c r="AD177" s="12">
        <f t="shared" si="139"/>
        <v>0.31112280680261012</v>
      </c>
      <c r="AE177" s="12"/>
      <c r="AF177" s="68">
        <f t="shared" si="140"/>
        <v>5.0493473343779023</v>
      </c>
      <c r="AG177" s="43">
        <f t="shared" si="141"/>
        <v>5.0738962002732135</v>
      </c>
      <c r="AH177" s="43">
        <v>5</v>
      </c>
      <c r="AK177" s="14" t="s">
        <v>157</v>
      </c>
      <c r="AL177" s="32" t="s">
        <v>7</v>
      </c>
      <c r="AM177" s="14" t="s">
        <v>161</v>
      </c>
      <c r="AN177" s="14" t="s">
        <v>160</v>
      </c>
      <c r="AO177" s="14" t="s">
        <v>163</v>
      </c>
      <c r="AP177" s="14" t="s">
        <v>165</v>
      </c>
      <c r="AQ177" s="14" t="s">
        <v>167</v>
      </c>
      <c r="AR177" s="14" t="s">
        <v>169</v>
      </c>
      <c r="AS177" s="25"/>
      <c r="AT177" s="25"/>
      <c r="AU177" s="25"/>
      <c r="AV177" s="14" t="s">
        <v>157</v>
      </c>
      <c r="AW177" s="32" t="s">
        <v>7</v>
      </c>
      <c r="AX177" s="38">
        <v>1.6930000000000001</v>
      </c>
      <c r="AY177" s="38">
        <v>2.1509999999999998</v>
      </c>
      <c r="AZ177" s="38">
        <v>2.1480000000000001</v>
      </c>
      <c r="BA177" s="38">
        <v>1.6970000000000001</v>
      </c>
      <c r="BB177" s="38">
        <v>1.905</v>
      </c>
      <c r="BC177" s="38">
        <v>1.8979999999999999</v>
      </c>
      <c r="BD177" s="38"/>
      <c r="BE177" s="38"/>
      <c r="BF177" s="38"/>
      <c r="BG177" s="14" t="s">
        <v>157</v>
      </c>
      <c r="BH177" s="32" t="s">
        <v>7</v>
      </c>
      <c r="BI177" s="37">
        <f t="shared" si="159"/>
        <v>1.346215466180581</v>
      </c>
      <c r="BJ177" s="37">
        <f t="shared" si="160"/>
        <v>0.39041674223458189</v>
      </c>
      <c r="BK177" s="37">
        <f t="shared" si="161"/>
        <v>0.393595151417728</v>
      </c>
      <c r="BL177" s="37">
        <f t="shared" si="162"/>
        <v>1.3317401712838093</v>
      </c>
      <c r="BM177" s="37">
        <f t="shared" si="163"/>
        <v>0.7590590721649636</v>
      </c>
      <c r="BN177" s="37">
        <f t="shared" si="164"/>
        <v>0.77355635323888694</v>
      </c>
      <c r="BO177" s="25"/>
      <c r="BP177" s="92">
        <f t="shared" ref="BP177:BP185" si="167">SUM(BI177:BN177)</f>
        <v>4.9945829565205511</v>
      </c>
      <c r="BQ177" s="88">
        <f t="shared" si="166"/>
        <v>4.9896685871286079</v>
      </c>
      <c r="BR177" s="88">
        <v>4.9896685871286079</v>
      </c>
      <c r="BS177" s="88"/>
      <c r="BT177" s="88"/>
      <c r="BU177" s="14" t="s">
        <v>157</v>
      </c>
      <c r="BV177" s="115" t="s">
        <v>7</v>
      </c>
      <c r="BW177" s="122" t="str">
        <f>"O1'="&amp;TEXT(BI177," 0.##0")</f>
        <v>O1'= 1.346</v>
      </c>
      <c r="BX177" s="122" t="str">
        <f>"O2="&amp;TEXT(BJ177," 0.##0")</f>
        <v>O2= 0.390</v>
      </c>
      <c r="BY177" s="122" t="str">
        <f>"O2'="&amp;TEXT(BK177," 0.##0")</f>
        <v>O2'= 0.394</v>
      </c>
      <c r="BZ177" s="122" t="str">
        <f>"O3="&amp;TEXT(BL177," 0.##0")</f>
        <v>O3= 1.332</v>
      </c>
      <c r="CA177" s="122" t="str">
        <f>"O4'="&amp;TEXT(BM177," 0.##0")</f>
        <v>O4'= 0.759</v>
      </c>
      <c r="CB177" s="122" t="str">
        <f>"O5="&amp;TEXT(BN177," 0.##0")</f>
        <v>O5= 0.774</v>
      </c>
      <c r="CC177" s="88"/>
      <c r="CD177" s="88"/>
      <c r="CF177" s="25"/>
      <c r="CG177" s="25"/>
      <c r="CH177" s="25"/>
      <c r="CI177" s="32" t="s">
        <v>157</v>
      </c>
      <c r="CJ177" s="51" t="str">
        <f>"V1 ="&amp;TEXT(BI176," 0.##0")</f>
        <v>V1 = 1.346</v>
      </c>
      <c r="CK177" s="51" t="str">
        <f>"V1' ="&amp;TEXT(BI177," 0.##0")</f>
        <v>V1' = 1.346</v>
      </c>
      <c r="CL177" s="51" t="str">
        <f>"V1 ="&amp;TEXT(BK176," 0.##0")</f>
        <v>V1 = 0.394</v>
      </c>
      <c r="CM177" s="51" t="str">
        <f>"V1 ="&amp;TEXT(BJ176," 0.##0")</f>
        <v>V1 = 0.390</v>
      </c>
      <c r="CN177" s="51" t="str">
        <f>"V1' ="&amp;TEXT(BL177," 0.##0")</f>
        <v>V1' = 1.332</v>
      </c>
      <c r="CO177" s="51" t="str">
        <f>"V1 ="&amp;TEXT(BL176," 0.##0")</f>
        <v>V1 = 1.332</v>
      </c>
      <c r="CP177" s="51" t="str">
        <f>"V1 ="&amp;TEXT(BM176," 0.##0")</f>
        <v>V1 = 0.759</v>
      </c>
      <c r="CQ177" s="51" t="str">
        <f>"V1' ="&amp;TEXT(BM177," 0.##0")</f>
        <v>V1' = 0.759</v>
      </c>
      <c r="CR177" s="51" t="str">
        <f>"V1' ="&amp;TEXT(BN177," 0.##0")</f>
        <v>V1' = 0.774</v>
      </c>
      <c r="CS177" s="51" t="str">
        <f>"V1 ="&amp;TEXT(BN176," 0.##0")</f>
        <v>V1 = 0.774</v>
      </c>
      <c r="CT177" s="51" t="str">
        <f>"V2 ="&amp;TEXT(BM178," 0.##0")</f>
        <v>V2 = 0.755</v>
      </c>
      <c r="CU177" s="51" t="str">
        <f>"V2' ="&amp;TEXT(BM179," 0.##0")</f>
        <v>V2' = 0.755</v>
      </c>
      <c r="CV177" s="51" t="str">
        <f>"V3 ="&amp;TEXT(BM180," 0.##0")</f>
        <v>V3 = 0.749</v>
      </c>
      <c r="CW177" s="51" t="str">
        <f>"V3' ="&amp;TEXT(BM181," 0.##0")</f>
        <v>V3' = 0.749</v>
      </c>
      <c r="CX177" s="51" t="str">
        <f>"V2 ="&amp;TEXT(BN178," 0.##0")</f>
        <v>V2 = 0.821</v>
      </c>
      <c r="CY177" s="51" t="str">
        <f>"V2' ="&amp;TEXT(BN179," 0.##0")</f>
        <v>V2' = 0.821</v>
      </c>
      <c r="CZ177" s="51" t="str">
        <f>"V3 ="&amp;TEXT(BN180," 0.##0")</f>
        <v>V3 = 0.759</v>
      </c>
      <c r="DA177" s="51" t="str">
        <f>"V3' ="&amp;TEXT(BN181," 0.##0")</f>
        <v>V3' = 0.759</v>
      </c>
      <c r="DB177" s="51" t="str">
        <f>"V2 ="&amp;TEXT(BJ178," 0.##0")</f>
        <v>V2 = 1.658</v>
      </c>
      <c r="DC177" s="51" t="str">
        <f>"V2' ="&amp;TEXT(BJ179," 0.##0")</f>
        <v>V2' = 1.658</v>
      </c>
      <c r="DD177" s="51" t="str">
        <f>"V2 ="&amp;TEXT(BL178," 0.##0")</f>
        <v>V2 = 0.945</v>
      </c>
      <c r="DE177" s="51" t="str">
        <f>"V2' ="&amp;TEXT(BL179," 0.##0")</f>
        <v>V2' = 0.945</v>
      </c>
      <c r="DF177" s="51" t="str">
        <f>"V3 ="&amp;TEXT(BJ180," 0.##0")</f>
        <v>V3 = 1.685</v>
      </c>
      <c r="DG177" s="51" t="str">
        <f>"V3' ="&amp;TEXT(BJ181," 0.##0")</f>
        <v>V3' = 1.685</v>
      </c>
      <c r="DH177" s="51" t="str">
        <f>"V4 ="&amp;TEXT(BM182," 0.##0")</f>
        <v>V4 = 1.627</v>
      </c>
      <c r="DI177" s="51" t="str">
        <f>"V4' ="&amp;TEXT(BM183," 0.##0")</f>
        <v>V4' = 1.627</v>
      </c>
      <c r="DJ177" s="51" t="str">
        <f>"V5 ="&amp;TEXT(BM184," 0.##0")</f>
        <v>V5 = 1.627</v>
      </c>
      <c r="DK177" s="51" t="str">
        <f>"V5' ="&amp;TEXT(BM185," 0.##0")</f>
        <v>V5' = 1.627</v>
      </c>
      <c r="DL177" s="32" t="s">
        <v>157</v>
      </c>
      <c r="DM177" s="83"/>
      <c r="DN177" s="25"/>
    </row>
    <row r="178" spans="2:118" x14ac:dyDescent="0.35">
      <c r="C178" s="4" t="s">
        <v>564</v>
      </c>
      <c r="D178" s="8" t="s">
        <v>62</v>
      </c>
      <c r="E178" s="4" t="s">
        <v>603</v>
      </c>
      <c r="F178" s="4" t="s">
        <v>605</v>
      </c>
      <c r="G178" s="4" t="s">
        <v>607</v>
      </c>
      <c r="H178" s="7" t="s">
        <v>248</v>
      </c>
      <c r="I178" s="7" t="s">
        <v>608</v>
      </c>
      <c r="J178" s="4" t="s">
        <v>600</v>
      </c>
      <c r="N178" s="4" t="s">
        <v>564</v>
      </c>
      <c r="O178" s="8" t="s">
        <v>62</v>
      </c>
      <c r="P178" s="34">
        <v>1.8140000000000001</v>
      </c>
      <c r="Q178" s="34">
        <v>2.0049999999999999</v>
      </c>
      <c r="R178" s="34">
        <v>1.83</v>
      </c>
      <c r="S178" s="35">
        <v>1.9970000000000001</v>
      </c>
      <c r="T178" s="35">
        <v>1.6140000000000001</v>
      </c>
      <c r="U178" s="34">
        <v>2.2349999999999999</v>
      </c>
      <c r="W178" s="4" t="s">
        <v>564</v>
      </c>
      <c r="X178" s="8" t="s">
        <v>62</v>
      </c>
      <c r="Y178" s="12">
        <f t="shared" si="139"/>
        <v>0.9707078515719274</v>
      </c>
      <c r="Z178" s="12">
        <f t="shared" si="139"/>
        <v>0.57929354369901986</v>
      </c>
      <c r="AA178" s="12">
        <f t="shared" si="139"/>
        <v>0.9296259547120711</v>
      </c>
      <c r="AB178" s="12">
        <f t="shared" si="139"/>
        <v>0.59195519900138971</v>
      </c>
      <c r="AC178" s="12">
        <f t="shared" si="139"/>
        <v>1.666641978590885</v>
      </c>
      <c r="AD178" s="12">
        <f t="shared" si="139"/>
        <v>0.31112280680261012</v>
      </c>
      <c r="AE178" s="12"/>
      <c r="AF178" s="68">
        <f t="shared" si="140"/>
        <v>5.0493473343779023</v>
      </c>
      <c r="AG178" s="43">
        <f t="shared" si="141"/>
        <v>5.0738962002732135</v>
      </c>
      <c r="AH178" s="43">
        <v>5</v>
      </c>
      <c r="AK178" s="14" t="s">
        <v>157</v>
      </c>
      <c r="AL178" s="32" t="s">
        <v>20</v>
      </c>
      <c r="AM178" s="14" t="s">
        <v>170</v>
      </c>
      <c r="AN178" s="14" t="s">
        <v>173</v>
      </c>
      <c r="AO178" s="14" t="s">
        <v>175</v>
      </c>
      <c r="AP178" s="14" t="s">
        <v>177</v>
      </c>
      <c r="AQ178" s="14" t="s">
        <v>179</v>
      </c>
      <c r="AR178" s="14" t="s">
        <v>181</v>
      </c>
      <c r="AS178" s="25"/>
      <c r="AT178" s="25"/>
      <c r="AU178" s="25"/>
      <c r="AV178" s="14" t="s">
        <v>157</v>
      </c>
      <c r="AW178" s="32" t="s">
        <v>20</v>
      </c>
      <c r="AX178" s="38">
        <v>2.3140000000000001</v>
      </c>
      <c r="AY178" s="38">
        <v>1.6160000000000001</v>
      </c>
      <c r="AZ178" s="38">
        <v>2.0939999999999999</v>
      </c>
      <c r="BA178" s="38">
        <v>1.8240000000000001</v>
      </c>
      <c r="BB178" s="38">
        <v>1.907</v>
      </c>
      <c r="BC178" s="38">
        <v>1.8759999999999999</v>
      </c>
      <c r="BD178" s="38"/>
      <c r="BE178" s="38"/>
      <c r="BF178" s="38"/>
      <c r="BG178" s="14" t="s">
        <v>157</v>
      </c>
      <c r="BH178" s="32" t="s">
        <v>20</v>
      </c>
      <c r="BI178" s="37">
        <f t="shared" si="159"/>
        <v>0.25130672320716801</v>
      </c>
      <c r="BJ178" s="37">
        <f t="shared" si="160"/>
        <v>1.6576574075316461</v>
      </c>
      <c r="BK178" s="37">
        <f t="shared" si="161"/>
        <v>0.45544218969375416</v>
      </c>
      <c r="BL178" s="37">
        <f t="shared" si="162"/>
        <v>0.94482386343829872</v>
      </c>
      <c r="BM178" s="37">
        <f t="shared" si="163"/>
        <v>0.75496711944828476</v>
      </c>
      <c r="BN178" s="37">
        <f t="shared" si="164"/>
        <v>0.82094653184395971</v>
      </c>
      <c r="BO178" s="25"/>
      <c r="BP178" s="92">
        <f t="shared" si="167"/>
        <v>4.8851438351631113</v>
      </c>
      <c r="BQ178" s="88">
        <f t="shared" si="166"/>
        <v>4.8213512184808653</v>
      </c>
      <c r="BR178" s="88">
        <v>4.8213512184808653</v>
      </c>
      <c r="BS178" s="88"/>
      <c r="BT178" s="88"/>
      <c r="BU178" s="14" t="s">
        <v>157</v>
      </c>
      <c r="BV178" s="115" t="s">
        <v>20</v>
      </c>
      <c r="BW178" s="122" t="str">
        <f>"O2="&amp;TEXT(BI178," 0.##0")</f>
        <v>O2= 0.251</v>
      </c>
      <c r="BX178" s="122" t="str">
        <f>"O10="&amp;TEXT(BJ178," 0.##0")</f>
        <v>O10= 1.658</v>
      </c>
      <c r="BY178" s="122" t="str">
        <f>"O1="&amp;TEXT(BK178," 0.##0")</f>
        <v>O1= 0.455</v>
      </c>
      <c r="BZ178" s="122" t="str">
        <f>"O11="&amp;TEXT(BL178," 0.##0")</f>
        <v>O11= 0.945</v>
      </c>
      <c r="CA178" s="122" t="str">
        <f>"O6="&amp;TEXT(BM178," 0.##0")</f>
        <v>O6= 0.755</v>
      </c>
      <c r="CB178" s="122" t="str">
        <f>"O8="&amp;TEXT(BN178," 0.##0")</f>
        <v>O8= 0.821</v>
      </c>
      <c r="CC178" s="88"/>
      <c r="CD178" s="88"/>
      <c r="CF178" s="25"/>
      <c r="CG178" s="25"/>
      <c r="CH178" s="25"/>
      <c r="CI178" s="32" t="s">
        <v>157</v>
      </c>
      <c r="CJ178" s="51" t="str">
        <f>"V2 ="&amp;TEXT(BK178," 0.##0")</f>
        <v>V2 = 0.455</v>
      </c>
      <c r="CK178" s="51" t="str">
        <f>"V2' ="&amp;TEXT(BK179," 0.##0")</f>
        <v>V2' = 0.455</v>
      </c>
      <c r="CL178" s="51" t="str">
        <f>"V1' ="&amp;TEXT(BJ177," 0.##0")</f>
        <v>V1' = 0.390</v>
      </c>
      <c r="CM178" s="51" t="str">
        <f>"V1' ="&amp;TEXT(BK177," 0.##0")</f>
        <v>V1' = 0.394</v>
      </c>
      <c r="CN178" s="51" t="str">
        <f>"V3 ="&amp;TEXT(BK180," 0.##0")</f>
        <v>V3 = 0.498</v>
      </c>
      <c r="CO178" s="51" t="str">
        <f>"V3' ="&amp;TEXT(BK181," 0.##0")</f>
        <v>V3' = 0.498</v>
      </c>
      <c r="CP178" s="51" t="str">
        <f>"V4 ="&amp;TEXT(BK182," 0.##0")</f>
        <v>V4 = 0.568</v>
      </c>
      <c r="CQ178" s="51" t="str">
        <f>"V4' ="&amp;TEXT(BK183," 0.##0")</f>
        <v>V4' = 0.568</v>
      </c>
      <c r="CR178" s="51" t="str">
        <f>"V4 ="&amp;TEXT(BI182," 0.##0")</f>
        <v>V4 = 0.565</v>
      </c>
      <c r="CS178" s="51" t="str">
        <f>"V4' ="&amp;TEXT(BI183," 0.##0")</f>
        <v>V4' = 0.565</v>
      </c>
      <c r="CT178" s="51" t="str">
        <f>"V4 ="&amp;TEXT(BJ182," 0.##0")</f>
        <v>V4 = 1.005</v>
      </c>
      <c r="CU178" s="51" t="str">
        <f>"V4' ="&amp;TEXT(BJ183," 0.##0")</f>
        <v>V4' = 1.005</v>
      </c>
      <c r="CV178" s="51" t="str">
        <f>"V4 ="&amp;TEXT(BL182," 0.##0")</f>
        <v>V4 = 0.979</v>
      </c>
      <c r="CW178" s="51" t="str">
        <f>"V4' ="&amp;TEXT(BL183," 0.##0")</f>
        <v>V4' = 0.979</v>
      </c>
      <c r="CX178" s="51" t="str">
        <f>"V5' ="&amp;TEXT(BK185," 0.##0")</f>
        <v>V5' = 0.945</v>
      </c>
      <c r="CY178" s="51" t="str">
        <f>"V5 ="&amp;TEXT(BK184," 0.##0")</f>
        <v>V5 = 0.945</v>
      </c>
      <c r="CZ178" s="51" t="str">
        <f>"V5' ="&amp;TEXT(BI185," 0.##0")</f>
        <v>V5' = 0.997</v>
      </c>
      <c r="DA178" s="51" t="str">
        <f>"V5 ="&amp;TEXT(BI184," 0.##0")</f>
        <v>V5 = 0.997</v>
      </c>
      <c r="DB178" s="14"/>
      <c r="DC178" s="14"/>
      <c r="DD178" s="51" t="str">
        <f>"V3 ="&amp;TEXT(BL180," 0.##0")</f>
        <v>V3 = 0.843</v>
      </c>
      <c r="DE178" s="51" t="str">
        <f>"V3' ="&amp;TEXT(BL181," 0.##0")</f>
        <v>V3' = 0.843</v>
      </c>
      <c r="DF178" s="14"/>
      <c r="DG178" s="14"/>
      <c r="DH178" s="14"/>
      <c r="DI178" s="14"/>
      <c r="DJ178" s="14"/>
      <c r="DK178" s="14"/>
      <c r="DL178" s="32" t="s">
        <v>157</v>
      </c>
      <c r="DM178" s="83"/>
      <c r="DN178" s="25"/>
    </row>
    <row r="179" spans="2:118" x14ac:dyDescent="0.35">
      <c r="C179" s="4" t="s">
        <v>473</v>
      </c>
      <c r="D179" s="8" t="s">
        <v>61</v>
      </c>
      <c r="E179" s="4" t="s">
        <v>511</v>
      </c>
      <c r="F179" s="4" t="s">
        <v>512</v>
      </c>
      <c r="G179" s="4" t="s">
        <v>412</v>
      </c>
      <c r="H179" s="7" t="s">
        <v>247</v>
      </c>
      <c r="I179" s="7" t="s">
        <v>816</v>
      </c>
      <c r="J179" s="4" t="s">
        <v>516</v>
      </c>
      <c r="N179" s="4" t="s">
        <v>473</v>
      </c>
      <c r="O179" s="8" t="s">
        <v>61</v>
      </c>
      <c r="P179" s="34">
        <v>1.829</v>
      </c>
      <c r="Q179" s="34">
        <v>2.004</v>
      </c>
      <c r="R179" s="34">
        <v>1.831</v>
      </c>
      <c r="S179" s="35">
        <v>1.9970000000000001</v>
      </c>
      <c r="T179" s="35">
        <v>1.6</v>
      </c>
      <c r="U179" s="34">
        <v>2.2639999999999998</v>
      </c>
      <c r="W179" s="4" t="s">
        <v>473</v>
      </c>
      <c r="X179" s="8" t="s">
        <v>61</v>
      </c>
      <c r="Y179" s="12">
        <f t="shared" si="139"/>
        <v>0.93214185562700447</v>
      </c>
      <c r="Z179" s="12">
        <f t="shared" si="139"/>
        <v>0.58086131958696663</v>
      </c>
      <c r="AA179" s="12">
        <f t="shared" si="139"/>
        <v>0.92711684434878605</v>
      </c>
      <c r="AB179" s="12">
        <f t="shared" si="139"/>
        <v>0.59195519900138971</v>
      </c>
      <c r="AC179" s="12">
        <f t="shared" si="139"/>
        <v>1.7309123659372385</v>
      </c>
      <c r="AD179" s="12">
        <f t="shared" si="139"/>
        <v>0.28766866038218003</v>
      </c>
      <c r="AE179" s="12"/>
      <c r="AF179" s="68">
        <f t="shared" si="140"/>
        <v>5.050656244883565</v>
      </c>
      <c r="AG179" s="43">
        <f t="shared" si="141"/>
        <v>5.0759093046309234</v>
      </c>
      <c r="AH179" s="43">
        <v>5</v>
      </c>
      <c r="AK179" s="14" t="s">
        <v>157</v>
      </c>
      <c r="AL179" s="32" t="s">
        <v>27</v>
      </c>
      <c r="AM179" s="14" t="s">
        <v>171</v>
      </c>
      <c r="AN179" s="14" t="s">
        <v>174</v>
      </c>
      <c r="AO179" s="14" t="s">
        <v>176</v>
      </c>
      <c r="AP179" s="14" t="s">
        <v>178</v>
      </c>
      <c r="AQ179" s="14" t="s">
        <v>180</v>
      </c>
      <c r="AR179" s="14" t="s">
        <v>182</v>
      </c>
      <c r="AS179" s="25"/>
      <c r="AT179" s="25"/>
      <c r="AU179" s="25"/>
      <c r="AV179" s="14" t="s">
        <v>157</v>
      </c>
      <c r="AW179" s="32" t="s">
        <v>27</v>
      </c>
      <c r="AX179" s="38">
        <v>2.3140000000000001</v>
      </c>
      <c r="AY179" s="38">
        <v>1.6160000000000001</v>
      </c>
      <c r="AZ179" s="38">
        <v>2.0939999999999999</v>
      </c>
      <c r="BA179" s="38">
        <v>1.8240000000000001</v>
      </c>
      <c r="BB179" s="38">
        <v>1.907</v>
      </c>
      <c r="BC179" s="38">
        <v>1.8759999999999999</v>
      </c>
      <c r="BD179" s="38"/>
      <c r="BE179" s="38"/>
      <c r="BF179" s="38"/>
      <c r="BG179" s="14" t="s">
        <v>157</v>
      </c>
      <c r="BH179" s="32" t="s">
        <v>27</v>
      </c>
      <c r="BI179" s="37">
        <f t="shared" si="159"/>
        <v>0.25130672320716801</v>
      </c>
      <c r="BJ179" s="37">
        <f t="shared" si="160"/>
        <v>1.6576574075316461</v>
      </c>
      <c r="BK179" s="37">
        <f t="shared" si="161"/>
        <v>0.45544218969375416</v>
      </c>
      <c r="BL179" s="37">
        <f t="shared" si="162"/>
        <v>0.94482386343829872</v>
      </c>
      <c r="BM179" s="37">
        <f t="shared" si="163"/>
        <v>0.75496711944828476</v>
      </c>
      <c r="BN179" s="37">
        <f t="shared" si="164"/>
        <v>0.82094653184395971</v>
      </c>
      <c r="BO179" s="25"/>
      <c r="BP179" s="92">
        <f t="shared" si="167"/>
        <v>4.8851438351631113</v>
      </c>
      <c r="BQ179" s="88">
        <f t="shared" si="166"/>
        <v>4.8213512184808653</v>
      </c>
      <c r="BR179" s="88">
        <v>4.8213512184808653</v>
      </c>
      <c r="BS179" s="88"/>
      <c r="BT179" s="88"/>
      <c r="BU179" s="14" t="s">
        <v>157</v>
      </c>
      <c r="BV179" s="115" t="s">
        <v>27</v>
      </c>
      <c r="BW179" s="122" t="str">
        <f>"O2'="&amp;TEXT(BI179," 0.##0")</f>
        <v>O2'= 0.251</v>
      </c>
      <c r="BX179" s="122" t="str">
        <f>"O10'="&amp;TEXT(BJ179," 0.##0")</f>
        <v>O10'= 1.658</v>
      </c>
      <c r="BY179" s="122" t="str">
        <f>"O1'="&amp;TEXT(BK179," 0.##0")</f>
        <v>O1'= 0.455</v>
      </c>
      <c r="BZ179" s="122" t="str">
        <f>"O11'="&amp;TEXT(BL179," 0.##0")</f>
        <v>O11'= 0.945</v>
      </c>
      <c r="CA179" s="122" t="str">
        <f>"O6'="&amp;TEXT(BM179," 0.##0")</f>
        <v>O6'= 0.755</v>
      </c>
      <c r="CB179" s="122" t="str">
        <f>"O8'="&amp;TEXT(BN179," 0.##0")</f>
        <v>O8'= 0.821</v>
      </c>
      <c r="CC179" s="88"/>
      <c r="CD179" s="88"/>
      <c r="CF179" s="25"/>
      <c r="CG179" s="25"/>
      <c r="CH179" s="25"/>
      <c r="CI179" s="32" t="s">
        <v>157</v>
      </c>
      <c r="CJ179" s="14"/>
      <c r="CK179" s="14"/>
      <c r="CL179" s="51" t="str">
        <f>"V2 ="&amp;TEXT(BI178," 0.##0")</f>
        <v>V2 = 0.251</v>
      </c>
      <c r="CM179" s="51" t="str">
        <f>"V2' ="&amp;TEXT(BI179," 0.##0")</f>
        <v>V2' = 0.251</v>
      </c>
      <c r="CN179" s="14"/>
      <c r="CO179" s="14"/>
      <c r="CP179" s="51" t="str">
        <f>"V5 ="&amp;TEXT(BL184," 0.##0")</f>
        <v>V5 = 0.586</v>
      </c>
      <c r="CQ179" s="51" t="str">
        <f>"V5' ="&amp;TEXT(BL185," 0.##0")</f>
        <v>V5' = 0.586</v>
      </c>
      <c r="CR179" s="51" t="str">
        <f>"V5 ="&amp;TEXT(BJ184," 0.##0")</f>
        <v>V5 = 0.539</v>
      </c>
      <c r="CS179" s="51" t="str">
        <f>"V5' ="&amp;TEXT(BJ185," 0.##0")</f>
        <v>V5' = 0.539</v>
      </c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32" t="s">
        <v>157</v>
      </c>
      <c r="DM179" s="83"/>
      <c r="DN179" s="25"/>
    </row>
    <row r="180" spans="2:118" x14ac:dyDescent="0.35">
      <c r="C180" s="4" t="s">
        <v>473</v>
      </c>
      <c r="D180" s="8" t="s">
        <v>62</v>
      </c>
      <c r="E180" s="7" t="s">
        <v>842</v>
      </c>
      <c r="F180" s="4" t="s">
        <v>513</v>
      </c>
      <c r="G180" s="4" t="s">
        <v>514</v>
      </c>
      <c r="H180" s="7" t="s">
        <v>515</v>
      </c>
      <c r="I180" s="7" t="s">
        <v>417</v>
      </c>
      <c r="J180" s="4" t="s">
        <v>517</v>
      </c>
      <c r="N180" s="4" t="s">
        <v>473</v>
      </c>
      <c r="O180" s="8" t="s">
        <v>62</v>
      </c>
      <c r="P180" s="34">
        <v>1.802</v>
      </c>
      <c r="Q180" s="34">
        <v>2.0270000000000001</v>
      </c>
      <c r="R180" s="34">
        <v>1.8380000000000001</v>
      </c>
      <c r="S180" s="35">
        <v>1.992</v>
      </c>
      <c r="T180" s="35">
        <v>1.6080000000000001</v>
      </c>
      <c r="U180" s="34">
        <v>2.2330000000000001</v>
      </c>
      <c r="W180" s="4" t="s">
        <v>473</v>
      </c>
      <c r="X180" s="8" t="s">
        <v>62</v>
      </c>
      <c r="Y180" s="12">
        <f t="shared" si="139"/>
        <v>1.0027063582962377</v>
      </c>
      <c r="Z180" s="12">
        <f t="shared" si="139"/>
        <v>0.54585308998396542</v>
      </c>
      <c r="AA180" s="12">
        <f t="shared" si="139"/>
        <v>0.90974167391082517</v>
      </c>
      <c r="AB180" s="12">
        <f t="shared" si="139"/>
        <v>0.60000888783893525</v>
      </c>
      <c r="AC180" s="12">
        <f t="shared" si="139"/>
        <v>1.6938889294118407</v>
      </c>
      <c r="AD180" s="12">
        <f t="shared" si="139"/>
        <v>0.31280910516146698</v>
      </c>
      <c r="AE180" s="12"/>
      <c r="AF180" s="68">
        <f t="shared" si="140"/>
        <v>5.065008044603271</v>
      </c>
      <c r="AG180" s="43">
        <f t="shared" si="141"/>
        <v>5.097982372599831</v>
      </c>
      <c r="AH180" s="43">
        <v>5</v>
      </c>
      <c r="AK180" s="14" t="s">
        <v>157</v>
      </c>
      <c r="AL180" s="32" t="s">
        <v>34</v>
      </c>
      <c r="AM180" s="14" t="s">
        <v>183</v>
      </c>
      <c r="AN180" s="14" t="s">
        <v>185</v>
      </c>
      <c r="AO180" s="14" t="s">
        <v>187</v>
      </c>
      <c r="AP180" s="14" t="s">
        <v>189</v>
      </c>
      <c r="AQ180" s="14" t="s">
        <v>191</v>
      </c>
      <c r="AR180" s="14" t="s">
        <v>193</v>
      </c>
      <c r="AS180" s="25"/>
      <c r="AT180" s="25"/>
      <c r="AU180" s="25"/>
      <c r="AV180" s="14" t="s">
        <v>157</v>
      </c>
      <c r="AW180" s="32" t="s">
        <v>34</v>
      </c>
      <c r="AX180" s="38">
        <v>2.343</v>
      </c>
      <c r="AY180" s="38">
        <v>1.61</v>
      </c>
      <c r="AZ180" s="38">
        <v>2.0609999999999999</v>
      </c>
      <c r="BA180" s="38">
        <v>1.8660000000000001</v>
      </c>
      <c r="BB180" s="38">
        <v>1.91</v>
      </c>
      <c r="BC180" s="38">
        <v>1.905</v>
      </c>
      <c r="BD180" s="38"/>
      <c r="BE180" s="38"/>
      <c r="BF180" s="38"/>
      <c r="BG180" s="14" t="s">
        <v>157</v>
      </c>
      <c r="BH180" s="32" t="s">
        <v>34</v>
      </c>
      <c r="BI180" s="37">
        <f t="shared" si="159"/>
        <v>0.23236184178521896</v>
      </c>
      <c r="BJ180" s="37">
        <f t="shared" si="160"/>
        <v>1.6847574748773604</v>
      </c>
      <c r="BK180" s="37">
        <f t="shared" si="161"/>
        <v>0.49792924154811524</v>
      </c>
      <c r="BL180" s="37">
        <f t="shared" si="162"/>
        <v>0.84343682988878665</v>
      </c>
      <c r="BM180" s="37">
        <f t="shared" si="163"/>
        <v>0.7488705137945193</v>
      </c>
      <c r="BN180" s="37">
        <f t="shared" si="164"/>
        <v>0.7590590721649636</v>
      </c>
      <c r="BO180" s="25"/>
      <c r="BP180" s="92">
        <f t="shared" si="167"/>
        <v>4.7664149740589643</v>
      </c>
      <c r="BQ180" s="88">
        <f t="shared" si="166"/>
        <v>4.6387462301026874</v>
      </c>
      <c r="BR180" s="88">
        <v>4.6387462301026874</v>
      </c>
      <c r="BS180" s="88"/>
      <c r="BT180" s="88"/>
      <c r="BU180" s="14" t="s">
        <v>157</v>
      </c>
      <c r="BV180" s="115" t="s">
        <v>34</v>
      </c>
      <c r="BW180" s="122" t="str">
        <f>"O2="&amp;TEXT(BI180," 0.##0")</f>
        <v>O2= 0.232</v>
      </c>
      <c r="BX180" s="122" t="str">
        <f>"O12="&amp;TEXT(BJ180," 0.##0")</f>
        <v>O12= 1.685</v>
      </c>
      <c r="BY180" s="122" t="str">
        <f>"O3="&amp;TEXT(BK180," 0.##0")</f>
        <v>O3= 0.498</v>
      </c>
      <c r="BZ180" s="122" t="str">
        <f>"O11="&amp;TEXT(BL180," 0.##0")</f>
        <v>O11= 0.843</v>
      </c>
      <c r="CA180" s="122" t="str">
        <f>"O7="&amp;TEXT(BM180," 0.##0")</f>
        <v>O7= 0.749</v>
      </c>
      <c r="CB180" s="122" t="str">
        <f>"O9="&amp;TEXT(BN180," 0.##0")</f>
        <v>O9= 0.759</v>
      </c>
      <c r="CC180" s="88"/>
      <c r="CD180" s="88"/>
      <c r="CF180" s="25"/>
      <c r="CG180" s="25"/>
      <c r="CH180" s="25"/>
      <c r="CI180" s="32" t="s">
        <v>157</v>
      </c>
      <c r="CJ180" s="14"/>
      <c r="CK180" s="14"/>
      <c r="CL180" s="51" t="str">
        <f>"V3 ="&amp;TEXT(BI180," 0.##0")</f>
        <v>V3 = 0.232</v>
      </c>
      <c r="CM180" s="51" t="str">
        <f>"V3' ="&amp;TEXT(BI181," 0.##0")</f>
        <v>V3' = 0.232</v>
      </c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32" t="s">
        <v>157</v>
      </c>
      <c r="DM180" s="83"/>
      <c r="DN180" s="25"/>
    </row>
    <row r="181" spans="2:118" x14ac:dyDescent="0.35">
      <c r="C181" s="4" t="s">
        <v>695</v>
      </c>
      <c r="D181" s="8" t="s">
        <v>61</v>
      </c>
      <c r="E181" s="4" t="s">
        <v>207</v>
      </c>
      <c r="F181" s="4" t="s">
        <v>719</v>
      </c>
      <c r="G181" s="4" t="s">
        <v>721</v>
      </c>
      <c r="H181" s="7" t="s">
        <v>723</v>
      </c>
      <c r="I181" s="7" t="s">
        <v>817</v>
      </c>
      <c r="J181" s="4" t="s">
        <v>601</v>
      </c>
      <c r="N181" s="4" t="s">
        <v>695</v>
      </c>
      <c r="O181" s="8" t="s">
        <v>61</v>
      </c>
      <c r="P181" s="34">
        <v>1.8049999999999999</v>
      </c>
      <c r="Q181" s="34">
        <v>2.0089999999999999</v>
      </c>
      <c r="R181" s="34">
        <v>1.8049999999999999</v>
      </c>
      <c r="S181" s="35">
        <v>2.0089999999999999</v>
      </c>
      <c r="T181" s="35">
        <v>1.62</v>
      </c>
      <c r="U181" s="34">
        <v>2.2349999999999999</v>
      </c>
      <c r="W181" s="4" t="s">
        <v>695</v>
      </c>
      <c r="X181" s="8" t="s">
        <v>61</v>
      </c>
      <c r="Y181" s="12">
        <f t="shared" si="139"/>
        <v>0.99460917751103628</v>
      </c>
      <c r="Z181" s="12">
        <f t="shared" si="139"/>
        <v>0.57306464120347067</v>
      </c>
      <c r="AA181" s="12">
        <f t="shared" si="139"/>
        <v>0.99460917751103628</v>
      </c>
      <c r="AB181" s="12">
        <f t="shared" si="139"/>
        <v>0.57306464120347067</v>
      </c>
      <c r="AC181" s="12">
        <f t="shared" si="139"/>
        <v>1.6398333069960043</v>
      </c>
      <c r="AD181" s="12">
        <f t="shared" si="139"/>
        <v>0.31112280680261012</v>
      </c>
      <c r="AE181" s="12"/>
      <c r="AF181" s="68">
        <f t="shared" si="140"/>
        <v>5.0863037512276277</v>
      </c>
      <c r="AG181" s="43">
        <f t="shared" si="141"/>
        <v>5.1307351693880916</v>
      </c>
      <c r="AH181" s="43">
        <v>5</v>
      </c>
      <c r="AK181" s="14" t="s">
        <v>157</v>
      </c>
      <c r="AL181" s="32" t="s">
        <v>33</v>
      </c>
      <c r="AM181" s="14" t="s">
        <v>184</v>
      </c>
      <c r="AN181" s="14" t="s">
        <v>186</v>
      </c>
      <c r="AO181" s="14" t="s">
        <v>188</v>
      </c>
      <c r="AP181" s="14" t="s">
        <v>190</v>
      </c>
      <c r="AQ181" s="14" t="s">
        <v>192</v>
      </c>
      <c r="AR181" s="14" t="s">
        <v>194</v>
      </c>
      <c r="AS181" s="25"/>
      <c r="AT181" s="25"/>
      <c r="AU181" s="25"/>
      <c r="AV181" s="14" t="s">
        <v>157</v>
      </c>
      <c r="AW181" s="32" t="s">
        <v>33</v>
      </c>
      <c r="AX181" s="38">
        <v>2.343</v>
      </c>
      <c r="AY181" s="38">
        <v>1.61</v>
      </c>
      <c r="AZ181" s="38">
        <v>2.0609999999999999</v>
      </c>
      <c r="BA181" s="38">
        <v>1.8660000000000001</v>
      </c>
      <c r="BB181" s="38">
        <v>1.91</v>
      </c>
      <c r="BC181" s="38">
        <v>1.905</v>
      </c>
      <c r="BD181" s="38"/>
      <c r="BE181" s="38"/>
      <c r="BF181" s="38"/>
      <c r="BG181" s="14" t="s">
        <v>157</v>
      </c>
      <c r="BH181" s="32" t="s">
        <v>33</v>
      </c>
      <c r="BI181" s="37">
        <f t="shared" si="159"/>
        <v>0.23236184178521896</v>
      </c>
      <c r="BJ181" s="37">
        <f t="shared" si="160"/>
        <v>1.6847574748773604</v>
      </c>
      <c r="BK181" s="37">
        <f t="shared" si="161"/>
        <v>0.49792924154811524</v>
      </c>
      <c r="BL181" s="37">
        <f t="shared" si="162"/>
        <v>0.84343682988878665</v>
      </c>
      <c r="BM181" s="37">
        <f t="shared" si="163"/>
        <v>0.7488705137945193</v>
      </c>
      <c r="BN181" s="37">
        <f t="shared" si="164"/>
        <v>0.7590590721649636</v>
      </c>
      <c r="BO181" s="25"/>
      <c r="BP181" s="92">
        <f t="shared" si="167"/>
        <v>4.7664149740589643</v>
      </c>
      <c r="BQ181" s="88">
        <f t="shared" si="166"/>
        <v>4.6387462301026874</v>
      </c>
      <c r="BR181" s="88">
        <v>4.6387462301026874</v>
      </c>
      <c r="BS181" s="88"/>
      <c r="BT181" s="88"/>
      <c r="BU181" s="14" t="s">
        <v>157</v>
      </c>
      <c r="BV181" s="115" t="s">
        <v>33</v>
      </c>
      <c r="BW181" s="122" t="str">
        <f>"O2'="&amp;TEXT(BI181," 0.##0")</f>
        <v>O2'= 0.232</v>
      </c>
      <c r="BX181" s="122" t="str">
        <f>"O12'="&amp;TEXT(BJ181," 0.##0")</f>
        <v>O12'= 1.685</v>
      </c>
      <c r="BY181" s="122" t="str">
        <f>"O3'="&amp;TEXT(BK181," 0.##0")</f>
        <v>O3'= 0.498</v>
      </c>
      <c r="BZ181" s="122" t="str">
        <f>"O11'="&amp;TEXT(BL181," 0.##0")</f>
        <v>O11'= 0.843</v>
      </c>
      <c r="CA181" s="122" t="str">
        <f>"O7'="&amp;TEXT(BM181," 0.##0")</f>
        <v>O7'= 0.749</v>
      </c>
      <c r="CB181" s="122" t="str">
        <f>"O9'="&amp;TEXT(BN181," 0.##0")</f>
        <v>O9'= 0.759</v>
      </c>
      <c r="CC181" s="88"/>
      <c r="CD181" s="88"/>
      <c r="CF181" s="25"/>
      <c r="CG181" s="25"/>
      <c r="CH181" s="25"/>
      <c r="CI181" s="32" t="s">
        <v>157</v>
      </c>
      <c r="CJ181" s="14"/>
      <c r="CK181" s="14"/>
      <c r="CL181" s="51" t="str">
        <f>"V4 ="&amp;TEXT(BN182," 0.##0")</f>
        <v>V4 = 0.326</v>
      </c>
      <c r="CM181" s="51" t="str">
        <f>"V4' ="&amp;TEXT(BN183," 0.##0")</f>
        <v>V4' = 0.326</v>
      </c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32" t="s">
        <v>157</v>
      </c>
      <c r="DM181" s="83"/>
      <c r="DN181" s="25"/>
    </row>
    <row r="182" spans="2:118" x14ac:dyDescent="0.35">
      <c r="C182" s="4" t="s">
        <v>695</v>
      </c>
      <c r="D182" s="8" t="s">
        <v>62</v>
      </c>
      <c r="E182" s="4" t="s">
        <v>718</v>
      </c>
      <c r="F182" s="4" t="s">
        <v>720</v>
      </c>
      <c r="G182" s="4" t="s">
        <v>722</v>
      </c>
      <c r="H182" s="7" t="s">
        <v>724</v>
      </c>
      <c r="I182" s="7" t="s">
        <v>725</v>
      </c>
      <c r="J182" s="4" t="s">
        <v>600</v>
      </c>
      <c r="N182" s="4" t="s">
        <v>695</v>
      </c>
      <c r="O182" s="8" t="s">
        <v>62</v>
      </c>
      <c r="P182" s="34">
        <v>1.8049999999999999</v>
      </c>
      <c r="Q182" s="34">
        <v>2.0089999999999999</v>
      </c>
      <c r="R182" s="34">
        <v>1.8049999999999999</v>
      </c>
      <c r="S182" s="35">
        <v>2.0089999999999999</v>
      </c>
      <c r="T182" s="35">
        <v>1.62</v>
      </c>
      <c r="U182" s="34">
        <v>2.2349999999999999</v>
      </c>
      <c r="W182" s="4" t="s">
        <v>695</v>
      </c>
      <c r="X182" s="8" t="s">
        <v>62</v>
      </c>
      <c r="Y182" s="12">
        <f t="shared" si="139"/>
        <v>0.99460917751103628</v>
      </c>
      <c r="Z182" s="12">
        <f t="shared" si="139"/>
        <v>0.57306464120347067</v>
      </c>
      <c r="AA182" s="12">
        <f t="shared" si="139"/>
        <v>0.99460917751103628</v>
      </c>
      <c r="AB182" s="12">
        <f t="shared" si="139"/>
        <v>0.57306464120347067</v>
      </c>
      <c r="AC182" s="12">
        <f t="shared" si="139"/>
        <v>1.6398333069960043</v>
      </c>
      <c r="AD182" s="12">
        <f t="shared" si="139"/>
        <v>0.31112280680261012</v>
      </c>
      <c r="AE182" s="12"/>
      <c r="AF182" s="68">
        <f t="shared" si="140"/>
        <v>5.0863037512276277</v>
      </c>
      <c r="AG182" s="43">
        <f t="shared" si="141"/>
        <v>5.1307351693880916</v>
      </c>
      <c r="AH182" s="43">
        <v>5</v>
      </c>
      <c r="AK182" s="14" t="s">
        <v>157</v>
      </c>
      <c r="AL182" s="32" t="s">
        <v>47</v>
      </c>
      <c r="AM182" s="14" t="s">
        <v>195</v>
      </c>
      <c r="AN182" s="14" t="s">
        <v>197</v>
      </c>
      <c r="AO182" s="14" t="s">
        <v>199</v>
      </c>
      <c r="AP182" s="14" t="s">
        <v>201</v>
      </c>
      <c r="AQ182" s="14" t="s">
        <v>203</v>
      </c>
      <c r="AR182" s="14" t="s">
        <v>205</v>
      </c>
      <c r="AS182" s="25"/>
      <c r="AT182" s="25"/>
      <c r="AU182" s="25"/>
      <c r="AV182" s="14" t="s">
        <v>157</v>
      </c>
      <c r="AW182" s="32" t="s">
        <v>47</v>
      </c>
      <c r="AX182" s="38">
        <v>2.0139999999999998</v>
      </c>
      <c r="AY182" s="38">
        <v>1.8009999999999999</v>
      </c>
      <c r="AZ182" s="38">
        <v>2.012</v>
      </c>
      <c r="BA182" s="38">
        <v>1.8109999999999999</v>
      </c>
      <c r="BB182" s="38">
        <v>1.623</v>
      </c>
      <c r="BC182" s="38">
        <v>2.218</v>
      </c>
      <c r="BD182" s="38"/>
      <c r="BE182" s="38"/>
      <c r="BF182" s="38"/>
      <c r="BG182" s="14" t="s">
        <v>157</v>
      </c>
      <c r="BH182" s="32" t="s">
        <v>47</v>
      </c>
      <c r="BI182" s="37">
        <f t="shared" si="159"/>
        <v>0.56537261463920563</v>
      </c>
      <c r="BJ182" s="37">
        <f t="shared" si="160"/>
        <v>1.0054200409677034</v>
      </c>
      <c r="BK182" s="37">
        <f t="shared" si="161"/>
        <v>0.56843695737256739</v>
      </c>
      <c r="BL182" s="37">
        <f t="shared" si="162"/>
        <v>0.97861045004127001</v>
      </c>
      <c r="BM182" s="37">
        <f t="shared" si="163"/>
        <v>1.626591118358742</v>
      </c>
      <c r="BN182" s="37">
        <f t="shared" si="164"/>
        <v>0.32575112102350284</v>
      </c>
      <c r="BO182" s="25"/>
      <c r="BP182" s="92">
        <f t="shared" si="167"/>
        <v>5.0701823024029906</v>
      </c>
      <c r="BQ182" s="88">
        <f t="shared" si="166"/>
        <v>5.1059403810957997</v>
      </c>
      <c r="BR182" s="88">
        <v>5</v>
      </c>
      <c r="BS182" s="88"/>
      <c r="BT182" s="88"/>
      <c r="BU182" s="14" t="s">
        <v>157</v>
      </c>
      <c r="BV182" s="115" t="s">
        <v>47</v>
      </c>
      <c r="BW182" s="122" t="str">
        <f>"O5="&amp;TEXT(BI182," 0.##0")</f>
        <v>O5= 0.565</v>
      </c>
      <c r="BX182" s="122" t="str">
        <f>"O6="&amp;TEXT(BJ182," 0.##0")</f>
        <v>O6= 1.005</v>
      </c>
      <c r="BY182" s="122" t="str">
        <f>"O4="&amp;TEXT(BK182," 0.##0")</f>
        <v>O4= 0.568</v>
      </c>
      <c r="BZ182" s="122" t="str">
        <f>"O7="&amp;TEXT(BL182," 0.##0")</f>
        <v>O7= 0.979</v>
      </c>
      <c r="CA182" s="122" t="str">
        <f>"O13="&amp;TEXT(BM182," 0.##0")</f>
        <v>O13= 1.627</v>
      </c>
      <c r="CB182" s="122" t="str">
        <f>"O2="&amp;TEXT(BN182," 0.##0")</f>
        <v>O2= 0.326</v>
      </c>
      <c r="CC182" s="88"/>
      <c r="CD182" s="88"/>
      <c r="CF182" s="25"/>
      <c r="CG182" s="25"/>
      <c r="CH182" s="25"/>
      <c r="CI182" s="84" t="s">
        <v>157</v>
      </c>
      <c r="CJ182" s="15"/>
      <c r="CK182" s="15"/>
      <c r="CL182" s="85" t="str">
        <f>"V5' ="&amp;TEXT(BN185," 0.##0")</f>
        <v>V5' = 0.320</v>
      </c>
      <c r="CM182" s="85" t="str">
        <f>"V5 ="&amp;TEXT(BN184," 0.##0")</f>
        <v>V5 = 0.320</v>
      </c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84" t="s">
        <v>157</v>
      </c>
      <c r="DM182" s="83"/>
      <c r="DN182" s="25"/>
    </row>
    <row r="183" spans="2:118" x14ac:dyDescent="0.35">
      <c r="B183" s="25"/>
      <c r="C183" s="14" t="s">
        <v>157</v>
      </c>
      <c r="D183" s="32" t="s">
        <v>61</v>
      </c>
      <c r="E183" s="14" t="s">
        <v>465</v>
      </c>
      <c r="F183" s="14" t="s">
        <v>209</v>
      </c>
      <c r="G183" s="14" t="s">
        <v>211</v>
      </c>
      <c r="H183" s="14" t="s">
        <v>212</v>
      </c>
      <c r="I183" s="14" t="s">
        <v>214</v>
      </c>
      <c r="J183" s="14" t="s">
        <v>216</v>
      </c>
      <c r="K183" s="25"/>
      <c r="L183" s="25"/>
      <c r="M183" s="25"/>
      <c r="N183" s="14" t="s">
        <v>157</v>
      </c>
      <c r="O183" s="32" t="s">
        <v>61</v>
      </c>
      <c r="P183" s="38">
        <v>1.804</v>
      </c>
      <c r="Q183" s="38">
        <v>2.032</v>
      </c>
      <c r="R183" s="38">
        <v>1.8240000000000001</v>
      </c>
      <c r="S183" s="38">
        <v>2.0009999999999999</v>
      </c>
      <c r="T183" s="38">
        <v>1.623</v>
      </c>
      <c r="U183" s="38">
        <v>2.2250000000000001</v>
      </c>
      <c r="V183" s="25"/>
      <c r="W183" s="14" t="s">
        <v>157</v>
      </c>
      <c r="X183" s="32" t="s">
        <v>61</v>
      </c>
      <c r="Y183" s="37">
        <f t="shared" si="139"/>
        <v>0.99730094631010735</v>
      </c>
      <c r="Z183" s="37">
        <f t="shared" si="139"/>
        <v>0.53852631361974024</v>
      </c>
      <c r="AA183" s="37">
        <f t="shared" si="139"/>
        <v>0.94482386343829872</v>
      </c>
      <c r="AB183" s="37">
        <f t="shared" si="139"/>
        <v>0.5855901509934861</v>
      </c>
      <c r="AC183" s="37">
        <f t="shared" si="139"/>
        <v>1.626591118358742</v>
      </c>
      <c r="AD183" s="37">
        <f t="shared" si="139"/>
        <v>0.31964619338397132</v>
      </c>
      <c r="AE183" s="37"/>
      <c r="AF183" s="92">
        <f t="shared" si="140"/>
        <v>5.0124785861043462</v>
      </c>
      <c r="AG183" s="88">
        <f t="shared" si="141"/>
        <v>5.0171920654284845</v>
      </c>
      <c r="AH183" s="88">
        <v>5</v>
      </c>
      <c r="AK183" s="14" t="s">
        <v>157</v>
      </c>
      <c r="AL183" s="32" t="s">
        <v>48</v>
      </c>
      <c r="AM183" s="14" t="s">
        <v>196</v>
      </c>
      <c r="AN183" s="14" t="s">
        <v>198</v>
      </c>
      <c r="AO183" s="14" t="s">
        <v>200</v>
      </c>
      <c r="AP183" s="14" t="s">
        <v>202</v>
      </c>
      <c r="AQ183" s="14" t="s">
        <v>204</v>
      </c>
      <c r="AR183" s="14" t="s">
        <v>206</v>
      </c>
      <c r="AS183" s="25"/>
      <c r="AT183" s="25"/>
      <c r="AU183" s="25"/>
      <c r="AV183" s="14" t="s">
        <v>157</v>
      </c>
      <c r="AW183" s="32" t="s">
        <v>48</v>
      </c>
      <c r="AX183" s="38">
        <v>2.0139999999999998</v>
      </c>
      <c r="AY183" s="38">
        <v>1.8009999999999999</v>
      </c>
      <c r="AZ183" s="38">
        <v>2.012</v>
      </c>
      <c r="BA183" s="38">
        <v>1.8109999999999999</v>
      </c>
      <c r="BB183" s="38">
        <v>1.623</v>
      </c>
      <c r="BC183" s="38">
        <v>2.218</v>
      </c>
      <c r="BD183" s="38"/>
      <c r="BE183" s="38"/>
      <c r="BF183" s="38"/>
      <c r="BG183" s="14" t="s">
        <v>157</v>
      </c>
      <c r="BH183" s="32" t="s">
        <v>48</v>
      </c>
      <c r="BI183" s="37">
        <f t="shared" si="159"/>
        <v>0.56537261463920563</v>
      </c>
      <c r="BJ183" s="37">
        <f t="shared" si="160"/>
        <v>1.0054200409677034</v>
      </c>
      <c r="BK183" s="37">
        <f t="shared" si="161"/>
        <v>0.56843695737256739</v>
      </c>
      <c r="BL183" s="37">
        <f t="shared" si="162"/>
        <v>0.97861045004127001</v>
      </c>
      <c r="BM183" s="37">
        <f t="shared" si="163"/>
        <v>1.626591118358742</v>
      </c>
      <c r="BN183" s="37">
        <f t="shared" si="164"/>
        <v>0.32575112102350284</v>
      </c>
      <c r="BO183" s="25"/>
      <c r="BP183" s="92">
        <f t="shared" si="167"/>
        <v>5.0701823024029906</v>
      </c>
      <c r="BQ183" s="88">
        <f t="shared" si="166"/>
        <v>5.1059403810957997</v>
      </c>
      <c r="BR183" s="88">
        <v>5</v>
      </c>
      <c r="BS183" s="88"/>
      <c r="BT183" s="88"/>
      <c r="BU183" s="14" t="s">
        <v>157</v>
      </c>
      <c r="BV183" s="115" t="s">
        <v>48</v>
      </c>
      <c r="BW183" s="122" t="str">
        <f>"O5'="&amp;TEXT(BI183," 0.##0")</f>
        <v>O5'= 0.565</v>
      </c>
      <c r="BX183" s="122" t="str">
        <f>"O6'="&amp;TEXT(BJ183," 0.##0")</f>
        <v>O6'= 1.005</v>
      </c>
      <c r="BY183" s="122" t="str">
        <f>"O4'="&amp;TEXT(BK183," 0.##0")</f>
        <v>O4'= 0.568</v>
      </c>
      <c r="BZ183" s="122" t="str">
        <f>"O7'="&amp;TEXT(BL183," 0.##0")</f>
        <v>O7'= 0.979</v>
      </c>
      <c r="CA183" s="122" t="str">
        <f>"O13'="&amp;TEXT(BM183," 0.##0")</f>
        <v>O13'= 1.627</v>
      </c>
      <c r="CB183" s="122" t="str">
        <f>"O2'="&amp;TEXT(BN183," 0.##0")</f>
        <v>O2'= 0.326</v>
      </c>
      <c r="CC183" s="88"/>
      <c r="CD183" s="88"/>
      <c r="CF183" s="25"/>
      <c r="CG183" s="86" t="s">
        <v>935</v>
      </c>
      <c r="CH183" s="25"/>
      <c r="CI183" s="18"/>
      <c r="CJ183" s="17">
        <f>2-(SUM(BI176+BK178))</f>
        <v>0.19834234412566487</v>
      </c>
      <c r="CK183" s="17">
        <f>2-SUM(BI177,BK179)</f>
        <v>0.19834234412566487</v>
      </c>
      <c r="CL183" s="17">
        <f>2-(SUM(BK176,BJ177,BI178,BI180,BN182,BN185))</f>
        <v>8.6922226947828918E-2</v>
      </c>
      <c r="CM183" s="17">
        <f>2-(SUM(BJ176,BK177,BI179,BI181,BN183,BN184))</f>
        <v>8.6922226947828918E-2</v>
      </c>
      <c r="CN183" s="17">
        <f>2-(SUM(BL177,BK180))</f>
        <v>0.17033058716807536</v>
      </c>
      <c r="CO183" s="17">
        <f>2-SUM(BK181,BL176)</f>
        <v>0.17033058716807536</v>
      </c>
      <c r="CP183" s="17">
        <f>2-SUM(BM176,BK182,BL184)</f>
        <v>8.6913819468982911E-2</v>
      </c>
      <c r="CQ183" s="17">
        <f>2-SUM(BL185,BK183,BM177)</f>
        <v>8.6913819468982911E-2</v>
      </c>
      <c r="CR183" s="17">
        <f>2-(SUM(BN177,BI182,BJ184))</f>
        <v>0.1225447185021673</v>
      </c>
      <c r="CS183" s="17">
        <f>2-SUM(BN176,BI183,BJ185)</f>
        <v>0.1225447185021673</v>
      </c>
      <c r="CT183" s="17">
        <f>2-SUM(BM178,BJ182)</f>
        <v>0.23961283958401181</v>
      </c>
      <c r="CU183" s="17">
        <f>2-SUM(BM179,BJ183)</f>
        <v>0.23961283958401181</v>
      </c>
      <c r="CV183" s="17">
        <f>2-SUM(BM180,BL182)</f>
        <v>0.27251903616421069</v>
      </c>
      <c r="CW183" s="17">
        <f>2-SUM(BL183,BM181)</f>
        <v>0.27251903616421069</v>
      </c>
      <c r="CX183" s="17">
        <f>2-SUM(BK185,BN178)</f>
        <v>0.23422960471774168</v>
      </c>
      <c r="CY183" s="17">
        <f>2-SUM(BN179,BK184)</f>
        <v>0.23422960471774168</v>
      </c>
      <c r="CZ183" s="17">
        <f>2-SUM(BN180,BI185)</f>
        <v>0.24363998152492905</v>
      </c>
      <c r="DA183" s="17">
        <f>2-SUM(BI184,BN181)</f>
        <v>0.24363998152492905</v>
      </c>
      <c r="DB183" s="17">
        <f>2-BJ178</f>
        <v>0.34234259246835386</v>
      </c>
      <c r="DC183" s="17">
        <f>2-BJ179</f>
        <v>0.34234259246835386</v>
      </c>
      <c r="DD183" s="17">
        <f>2-SUM(BL178,BL180)</f>
        <v>0.21173930667291474</v>
      </c>
      <c r="DE183" s="17">
        <f>2-SUM(BL179,BL181)</f>
        <v>0.21173930667291474</v>
      </c>
      <c r="DF183" s="17">
        <f>2-BJ180</f>
        <v>0.31524252512263962</v>
      </c>
      <c r="DG183" s="17">
        <f>2-BJ181</f>
        <v>0.31524252512263962</v>
      </c>
      <c r="DH183" s="17">
        <f>2-BM182</f>
        <v>0.37340888164125796</v>
      </c>
      <c r="DI183" s="17">
        <f>2-BM183</f>
        <v>0.37340888164125796</v>
      </c>
      <c r="DJ183" s="17">
        <f>2-BM184</f>
        <v>0.37340888164125796</v>
      </c>
      <c r="DK183" s="17">
        <f>2-BM185</f>
        <v>0.37340888164125796</v>
      </c>
      <c r="DL183" s="18"/>
      <c r="DM183" s="87">
        <f>SUM(CJ183:DK183)</f>
        <v>6.5423946915000748</v>
      </c>
      <c r="DN183" s="25"/>
    </row>
    <row r="184" spans="2:118" x14ac:dyDescent="0.35">
      <c r="B184" s="25"/>
      <c r="C184" s="14" t="s">
        <v>157</v>
      </c>
      <c r="D184" s="32" t="s">
        <v>62</v>
      </c>
      <c r="E184" s="14" t="s">
        <v>208</v>
      </c>
      <c r="F184" s="14" t="s">
        <v>210</v>
      </c>
      <c r="G184" s="14" t="s">
        <v>908</v>
      </c>
      <c r="H184" s="14" t="s">
        <v>213</v>
      </c>
      <c r="I184" s="14" t="s">
        <v>215</v>
      </c>
      <c r="J184" s="14" t="s">
        <v>217</v>
      </c>
      <c r="K184" s="25"/>
      <c r="L184" s="25"/>
      <c r="M184" s="25"/>
      <c r="N184" s="14" t="s">
        <v>157</v>
      </c>
      <c r="O184" s="32" t="s">
        <v>62</v>
      </c>
      <c r="P184" s="38">
        <v>1.804</v>
      </c>
      <c r="Q184" s="38">
        <v>2.032</v>
      </c>
      <c r="R184" s="38">
        <v>1.8240000000000001</v>
      </c>
      <c r="S184" s="38">
        <v>2.0009999999999999</v>
      </c>
      <c r="T184" s="38">
        <v>1.623</v>
      </c>
      <c r="U184" s="38">
        <v>2.2250000000000001</v>
      </c>
      <c r="V184" s="25"/>
      <c r="W184" s="14" t="s">
        <v>157</v>
      </c>
      <c r="X184" s="32" t="s">
        <v>62</v>
      </c>
      <c r="Y184" s="37">
        <f t="shared" si="139"/>
        <v>0.99730094631010735</v>
      </c>
      <c r="Z184" s="37">
        <f t="shared" si="139"/>
        <v>0.53852631361974024</v>
      </c>
      <c r="AA184" s="37">
        <f t="shared" si="139"/>
        <v>0.94482386343829872</v>
      </c>
      <c r="AB184" s="37">
        <f t="shared" si="139"/>
        <v>0.5855901509934861</v>
      </c>
      <c r="AC184" s="37">
        <f t="shared" si="139"/>
        <v>1.626591118358742</v>
      </c>
      <c r="AD184" s="37">
        <f t="shared" si="139"/>
        <v>0.31964619338397132</v>
      </c>
      <c r="AE184" s="37"/>
      <c r="AF184" s="92">
        <f t="shared" si="140"/>
        <v>5.0124785861043462</v>
      </c>
      <c r="AG184" s="88">
        <f t="shared" si="141"/>
        <v>5.0171920654284845</v>
      </c>
      <c r="AH184" s="88">
        <v>5</v>
      </c>
      <c r="AK184" s="14" t="s">
        <v>157</v>
      </c>
      <c r="AL184" s="32" t="s">
        <v>61</v>
      </c>
      <c r="AM184" s="14" t="s">
        <v>465</v>
      </c>
      <c r="AN184" s="14" t="s">
        <v>209</v>
      </c>
      <c r="AO184" s="14" t="s">
        <v>211</v>
      </c>
      <c r="AP184" s="14" t="s">
        <v>212</v>
      </c>
      <c r="AQ184" s="14" t="s">
        <v>214</v>
      </c>
      <c r="AR184" s="14" t="s">
        <v>216</v>
      </c>
      <c r="AS184" s="25"/>
      <c r="AT184" s="25"/>
      <c r="AU184" s="25"/>
      <c r="AV184" s="14" t="s">
        <v>157</v>
      </c>
      <c r="AW184" s="32" t="s">
        <v>61</v>
      </c>
      <c r="AX184" s="38">
        <v>1.804</v>
      </c>
      <c r="AY184" s="38">
        <v>2.032</v>
      </c>
      <c r="AZ184" s="38">
        <v>1.8240000000000001</v>
      </c>
      <c r="BA184" s="38">
        <v>2.0009999999999999</v>
      </c>
      <c r="BB184" s="38">
        <v>1.623</v>
      </c>
      <c r="BC184" s="38">
        <v>2.2250000000000001</v>
      </c>
      <c r="BD184" s="38"/>
      <c r="BE184" s="38"/>
      <c r="BF184" s="38"/>
      <c r="BG184" s="14" t="s">
        <v>157</v>
      </c>
      <c r="BH184" s="32" t="s">
        <v>61</v>
      </c>
      <c r="BI184" s="37">
        <f t="shared" si="159"/>
        <v>0.99730094631010735</v>
      </c>
      <c r="BJ184" s="37">
        <f t="shared" si="160"/>
        <v>0.53852631361974024</v>
      </c>
      <c r="BK184" s="37">
        <f t="shared" si="161"/>
        <v>0.94482386343829872</v>
      </c>
      <c r="BL184" s="37">
        <f t="shared" si="162"/>
        <v>0.5855901509934861</v>
      </c>
      <c r="BM184" s="37">
        <f t="shared" si="163"/>
        <v>1.626591118358742</v>
      </c>
      <c r="BN184" s="37">
        <f t="shared" si="164"/>
        <v>0.31964619338397132</v>
      </c>
      <c r="BO184" s="25"/>
      <c r="BP184" s="92">
        <f t="shared" si="167"/>
        <v>5.0124785861043462</v>
      </c>
      <c r="BQ184" s="88">
        <f t="shared" si="166"/>
        <v>5.0171920654284845</v>
      </c>
      <c r="BR184" s="88">
        <v>5</v>
      </c>
      <c r="BS184" s="88"/>
      <c r="BT184" s="88"/>
      <c r="BU184" s="14" t="s">
        <v>157</v>
      </c>
      <c r="BV184" s="115" t="s">
        <v>61</v>
      </c>
      <c r="BW184" s="122" t="str">
        <f>"O9'="&amp;TEXT(BI184," 0.##0")</f>
        <v>O9'= 0.997</v>
      </c>
      <c r="BX184" s="122" t="str">
        <f>"O5="&amp;TEXT(BJ184," 0.##0")</f>
        <v>O5= 0.539</v>
      </c>
      <c r="BY184" s="122" t="str">
        <f>"O8'="&amp;TEXT(BK184," 0.##0")</f>
        <v>O8'= 0.945</v>
      </c>
      <c r="BZ184" s="122" t="str">
        <f>"O4="&amp;TEXT(BL184," 0.##0")</f>
        <v>O4= 0.586</v>
      </c>
      <c r="CA184" s="122" t="str">
        <f>"O14="&amp;TEXT(BM184," 0.##0")</f>
        <v>O14= 1.627</v>
      </c>
      <c r="CB184" s="122" t="str">
        <f>"O2'="&amp;TEXT(BN184," 0.##0")</f>
        <v>O2'= 0.320</v>
      </c>
      <c r="CC184" s="88"/>
      <c r="CD184" s="88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</row>
    <row r="185" spans="2:118" x14ac:dyDescent="0.35">
      <c r="C185" s="4" t="s">
        <v>609</v>
      </c>
      <c r="D185" s="8" t="s">
        <v>61</v>
      </c>
      <c r="E185" s="4" t="s">
        <v>638</v>
      </c>
      <c r="F185" s="4" t="s">
        <v>640</v>
      </c>
      <c r="G185" s="4" t="s">
        <v>642</v>
      </c>
      <c r="H185" s="7" t="s">
        <v>644</v>
      </c>
      <c r="I185" s="7" t="s">
        <v>416</v>
      </c>
      <c r="J185" s="4" t="s">
        <v>646</v>
      </c>
      <c r="N185" s="4" t="s">
        <v>609</v>
      </c>
      <c r="O185" s="8" t="s">
        <v>61</v>
      </c>
      <c r="P185" s="34">
        <v>1.821</v>
      </c>
      <c r="Q185" s="34">
        <v>1.9930000000000001</v>
      </c>
      <c r="R185" s="34">
        <v>1.833</v>
      </c>
      <c r="S185" s="35">
        <v>1.996</v>
      </c>
      <c r="T185" s="35">
        <v>1.6080000000000001</v>
      </c>
      <c r="U185" s="34">
        <v>2.214</v>
      </c>
      <c r="W185" s="4" t="s">
        <v>609</v>
      </c>
      <c r="X185" s="8" t="s">
        <v>61</v>
      </c>
      <c r="Y185" s="12">
        <f t="shared" si="139"/>
        <v>0.95251573860435901</v>
      </c>
      <c r="Z185" s="12">
        <f t="shared" si="139"/>
        <v>0.59838943163624525</v>
      </c>
      <c r="AA185" s="12">
        <f t="shared" si="139"/>
        <v>0.92211892201437362</v>
      </c>
      <c r="AB185" s="12">
        <f t="shared" si="139"/>
        <v>0.59355724186520842</v>
      </c>
      <c r="AC185" s="12">
        <f t="shared" si="139"/>
        <v>1.6938889294118407</v>
      </c>
      <c r="AD185" s="12">
        <f t="shared" si="139"/>
        <v>0.32929185940584321</v>
      </c>
      <c r="AE185" s="12"/>
      <c r="AF185" s="68">
        <f t="shared" si="140"/>
        <v>5.08976212293787</v>
      </c>
      <c r="AG185" s="43">
        <f t="shared" si="141"/>
        <v>5.136054145078444</v>
      </c>
      <c r="AH185" s="43">
        <v>5</v>
      </c>
      <c r="AK185" s="14" t="s">
        <v>157</v>
      </c>
      <c r="AL185" s="32" t="s">
        <v>62</v>
      </c>
      <c r="AM185" s="14" t="s">
        <v>208</v>
      </c>
      <c r="AN185" s="14" t="s">
        <v>210</v>
      </c>
      <c r="AO185" s="14" t="s">
        <v>908</v>
      </c>
      <c r="AP185" s="14" t="s">
        <v>213</v>
      </c>
      <c r="AQ185" s="14" t="s">
        <v>215</v>
      </c>
      <c r="AR185" s="14" t="s">
        <v>217</v>
      </c>
      <c r="AS185" s="25"/>
      <c r="AT185" s="25"/>
      <c r="AU185" s="25"/>
      <c r="AV185" s="14" t="s">
        <v>157</v>
      </c>
      <c r="AW185" s="32" t="s">
        <v>62</v>
      </c>
      <c r="AX185" s="38">
        <v>1.804</v>
      </c>
      <c r="AY185" s="38">
        <v>2.032</v>
      </c>
      <c r="AZ185" s="38">
        <v>1.8240000000000001</v>
      </c>
      <c r="BA185" s="38">
        <v>2.0009999999999999</v>
      </c>
      <c r="BB185" s="38">
        <v>1.623</v>
      </c>
      <c r="BC185" s="38">
        <v>2.2250000000000001</v>
      </c>
      <c r="BD185" s="38"/>
      <c r="BE185" s="38"/>
      <c r="BF185" s="38"/>
      <c r="BG185" s="14" t="s">
        <v>157</v>
      </c>
      <c r="BH185" s="32" t="s">
        <v>62</v>
      </c>
      <c r="BI185" s="37">
        <f t="shared" si="159"/>
        <v>0.99730094631010735</v>
      </c>
      <c r="BJ185" s="37">
        <f t="shared" si="160"/>
        <v>0.53852631361974024</v>
      </c>
      <c r="BK185" s="37">
        <f t="shared" si="161"/>
        <v>0.94482386343829872</v>
      </c>
      <c r="BL185" s="37">
        <f t="shared" si="162"/>
        <v>0.5855901509934861</v>
      </c>
      <c r="BM185" s="37">
        <f t="shared" si="163"/>
        <v>1.626591118358742</v>
      </c>
      <c r="BN185" s="37">
        <f t="shared" si="164"/>
        <v>0.31964619338397132</v>
      </c>
      <c r="BO185" s="25"/>
      <c r="BP185" s="92">
        <f t="shared" si="167"/>
        <v>5.0124785861043462</v>
      </c>
      <c r="BQ185" s="88">
        <f t="shared" si="166"/>
        <v>5.0171920654284845</v>
      </c>
      <c r="BR185" s="88">
        <v>5</v>
      </c>
      <c r="BS185" s="88"/>
      <c r="BT185" s="88"/>
      <c r="BU185" s="14" t="s">
        <v>157</v>
      </c>
      <c r="BV185" s="115" t="s">
        <v>62</v>
      </c>
      <c r="BW185" s="122" t="str">
        <f>"O9="&amp;TEXT(BI185," 0.##0")</f>
        <v>O9= 0.997</v>
      </c>
      <c r="BX185" s="122" t="str">
        <f>"O5'="&amp;TEXT(BJ185," 0.##0")</f>
        <v>O5'= 0.539</v>
      </c>
      <c r="BY185" s="122" t="str">
        <f>"O8="&amp;TEXT(BK185," 0.##0")</f>
        <v>O8= 0.945</v>
      </c>
      <c r="BZ185" s="122" t="str">
        <f>"O4'="&amp;TEXT(BL185," 0.##0")</f>
        <v>O4'= 0.586</v>
      </c>
      <c r="CA185" s="122" t="str">
        <f>"O14'="&amp;TEXT(BM185," 0.##0")</f>
        <v>O14'= 1.627</v>
      </c>
      <c r="CB185" s="122" t="str">
        <f>"O2="&amp;TEXT(BN185," 0.##0")</f>
        <v>O2= 0.320</v>
      </c>
      <c r="CC185" s="88"/>
      <c r="CD185" s="88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</row>
    <row r="186" spans="2:118" x14ac:dyDescent="0.35">
      <c r="C186" s="4" t="s">
        <v>609</v>
      </c>
      <c r="D186" s="8" t="s">
        <v>62</v>
      </c>
      <c r="E186" s="4" t="s">
        <v>639</v>
      </c>
      <c r="F186" s="4" t="s">
        <v>641</v>
      </c>
      <c r="G186" s="4" t="s">
        <v>643</v>
      </c>
      <c r="H186" s="7" t="s">
        <v>645</v>
      </c>
      <c r="I186" s="7" t="s">
        <v>417</v>
      </c>
      <c r="J186" s="4" t="s">
        <v>647</v>
      </c>
      <c r="N186" s="4" t="s">
        <v>609</v>
      </c>
      <c r="O186" s="8" t="s">
        <v>62</v>
      </c>
      <c r="P186" s="34">
        <v>1.821</v>
      </c>
      <c r="Q186" s="34">
        <v>1.9930000000000001</v>
      </c>
      <c r="R186" s="34">
        <v>1.833</v>
      </c>
      <c r="S186" s="35">
        <v>1.996</v>
      </c>
      <c r="T186" s="35">
        <v>1.6080000000000001</v>
      </c>
      <c r="U186" s="34">
        <v>2.214</v>
      </c>
      <c r="W186" s="4" t="s">
        <v>609</v>
      </c>
      <c r="X186" s="8" t="s">
        <v>62</v>
      </c>
      <c r="Y186" s="12">
        <f t="shared" si="139"/>
        <v>0.95251573860435901</v>
      </c>
      <c r="Z186" s="12">
        <f t="shared" si="139"/>
        <v>0.59838943163624525</v>
      </c>
      <c r="AA186" s="12">
        <f t="shared" si="139"/>
        <v>0.92211892201437362</v>
      </c>
      <c r="AB186" s="12">
        <f t="shared" si="139"/>
        <v>0.59355724186520842</v>
      </c>
      <c r="AC186" s="12">
        <f t="shared" si="139"/>
        <v>1.6938889294118407</v>
      </c>
      <c r="AD186" s="12">
        <f t="shared" si="139"/>
        <v>0.32929185940584321</v>
      </c>
      <c r="AE186" s="12"/>
      <c r="AF186" s="68">
        <f t="shared" si="140"/>
        <v>5.08976212293787</v>
      </c>
      <c r="AG186" s="43">
        <f t="shared" si="141"/>
        <v>5.136054145078444</v>
      </c>
      <c r="AH186" s="43">
        <v>5</v>
      </c>
      <c r="BM186" s="25"/>
      <c r="BN186" s="25" t="s">
        <v>905</v>
      </c>
      <c r="BO186" s="25"/>
      <c r="BP186" s="93">
        <f>AVERAGE(BP176:BP185)</f>
        <v>4.9457605308499923</v>
      </c>
      <c r="BQ186" s="25"/>
      <c r="BR186" s="93">
        <f>AVERAGE(BR176:BR185)</f>
        <v>4.8899532071424314</v>
      </c>
      <c r="BS186" s="93"/>
      <c r="BT186" s="93"/>
      <c r="BU186" s="116"/>
      <c r="BV186" s="116"/>
      <c r="BW186" s="93"/>
      <c r="BX186" s="93"/>
      <c r="BY186" s="93"/>
      <c r="BZ186" s="93"/>
      <c r="CA186" s="93"/>
      <c r="CB186" s="93"/>
      <c r="CC186" s="93"/>
      <c r="CD186" s="93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</row>
    <row r="187" spans="2:118" x14ac:dyDescent="0.35">
      <c r="C187" s="4" t="s">
        <v>422</v>
      </c>
      <c r="D187" s="8" t="s">
        <v>61</v>
      </c>
      <c r="E187" s="4" t="s">
        <v>465</v>
      </c>
      <c r="F187" s="4" t="s">
        <v>466</v>
      </c>
      <c r="G187" s="4" t="s">
        <v>468</v>
      </c>
      <c r="H187" s="4" t="s">
        <v>470</v>
      </c>
      <c r="I187" s="4" t="s">
        <v>214</v>
      </c>
      <c r="J187" s="4" t="s">
        <v>472</v>
      </c>
      <c r="N187" s="4" t="s">
        <v>422</v>
      </c>
      <c r="O187" s="8" t="s">
        <v>61</v>
      </c>
      <c r="P187" s="34">
        <v>1.804</v>
      </c>
      <c r="Q187" s="34">
        <v>2.008</v>
      </c>
      <c r="R187" s="34">
        <v>1.804</v>
      </c>
      <c r="S187" s="34">
        <v>2.008</v>
      </c>
      <c r="T187" s="34">
        <v>1.623</v>
      </c>
      <c r="U187" s="34">
        <v>2.2200000000000002</v>
      </c>
      <c r="W187" s="4" t="s">
        <v>422</v>
      </c>
      <c r="X187" s="8" t="s">
        <v>61</v>
      </c>
      <c r="Y187" s="12">
        <f t="shared" si="139"/>
        <v>0.99730094631010735</v>
      </c>
      <c r="Z187" s="12">
        <f t="shared" si="139"/>
        <v>0.57461555944947207</v>
      </c>
      <c r="AA187" s="12">
        <f t="shared" si="139"/>
        <v>0.99730094631010735</v>
      </c>
      <c r="AB187" s="12">
        <f t="shared" si="139"/>
        <v>0.57461555944947207</v>
      </c>
      <c r="AC187" s="12">
        <f t="shared" si="139"/>
        <v>1.626591118358742</v>
      </c>
      <c r="AD187" s="12">
        <f t="shared" si="139"/>
        <v>0.32399505455448402</v>
      </c>
      <c r="AE187" s="12"/>
      <c r="AF187" s="68">
        <f t="shared" si="140"/>
        <v>5.0944191844323843</v>
      </c>
      <c r="AG187" s="43">
        <f t="shared" si="141"/>
        <v>5.1432167056570073</v>
      </c>
      <c r="AH187" s="43">
        <v>5</v>
      </c>
      <c r="BM187" s="25"/>
      <c r="BN187" s="25"/>
      <c r="BO187" s="25"/>
      <c r="BP187" s="25"/>
      <c r="BQ187" s="25"/>
      <c r="BR187" s="25"/>
      <c r="BS187" s="25"/>
      <c r="BT187" s="25"/>
      <c r="BU187" s="113"/>
      <c r="BV187" s="114"/>
      <c r="BW187" s="25"/>
      <c r="BX187" s="25"/>
      <c r="BY187" s="25"/>
      <c r="BZ187" s="25"/>
      <c r="CA187" s="25"/>
      <c r="CB187" s="25"/>
      <c r="CC187" s="25"/>
      <c r="CD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</row>
    <row r="188" spans="2:118" x14ac:dyDescent="0.35">
      <c r="C188" s="4" t="s">
        <v>422</v>
      </c>
      <c r="D188" s="8" t="s">
        <v>62</v>
      </c>
      <c r="E188" s="4" t="s">
        <v>208</v>
      </c>
      <c r="F188" s="4" t="s">
        <v>467</v>
      </c>
      <c r="G188" s="4" t="s">
        <v>469</v>
      </c>
      <c r="H188" s="4" t="s">
        <v>471</v>
      </c>
      <c r="I188" s="4" t="s">
        <v>215</v>
      </c>
      <c r="J188" s="4" t="s">
        <v>462</v>
      </c>
      <c r="N188" s="4" t="s">
        <v>422</v>
      </c>
      <c r="O188" s="8" t="s">
        <v>62</v>
      </c>
      <c r="P188" s="34">
        <v>1.804</v>
      </c>
      <c r="Q188" s="34">
        <v>2.008</v>
      </c>
      <c r="R188" s="34">
        <v>1.804</v>
      </c>
      <c r="S188" s="34">
        <v>2.008</v>
      </c>
      <c r="T188" s="34">
        <v>1.623</v>
      </c>
      <c r="U188" s="34">
        <v>2.2200000000000002</v>
      </c>
      <c r="W188" s="4" t="s">
        <v>422</v>
      </c>
      <c r="X188" s="8" t="s">
        <v>62</v>
      </c>
      <c r="Y188" s="12">
        <f t="shared" si="139"/>
        <v>0.99730094631010735</v>
      </c>
      <c r="Z188" s="12">
        <f t="shared" si="139"/>
        <v>0.57461555944947207</v>
      </c>
      <c r="AA188" s="12">
        <f t="shared" si="139"/>
        <v>0.99730094631010735</v>
      </c>
      <c r="AB188" s="12">
        <f t="shared" si="139"/>
        <v>0.57461555944947207</v>
      </c>
      <c r="AC188" s="12">
        <f t="shared" si="139"/>
        <v>1.626591118358742</v>
      </c>
      <c r="AD188" s="12">
        <f t="shared" si="139"/>
        <v>0.32399505455448402</v>
      </c>
      <c r="AE188" s="12"/>
      <c r="AF188" s="68">
        <f t="shared" si="140"/>
        <v>5.0944191844323843</v>
      </c>
      <c r="AG188" s="43">
        <f t="shared" si="141"/>
        <v>5.1432167056570073</v>
      </c>
      <c r="AH188" s="43">
        <v>5</v>
      </c>
      <c r="AK188" s="14" t="s">
        <v>744</v>
      </c>
      <c r="AL188" s="32" t="s">
        <v>0</v>
      </c>
      <c r="AM188" s="51" t="s">
        <v>745</v>
      </c>
      <c r="AN188" s="51" t="s">
        <v>746</v>
      </c>
      <c r="AO188" s="51" t="s">
        <v>10</v>
      </c>
      <c r="AP188" s="51" t="s">
        <v>747</v>
      </c>
      <c r="AQ188" s="51" t="s">
        <v>748</v>
      </c>
      <c r="AR188" s="51" t="s">
        <v>749</v>
      </c>
      <c r="AS188" s="25"/>
      <c r="AT188" s="25"/>
      <c r="AU188" s="25"/>
      <c r="AV188" s="14" t="s">
        <v>744</v>
      </c>
      <c r="AW188" s="32" t="s">
        <v>0</v>
      </c>
      <c r="AX188" s="36">
        <v>1.6970000000000001</v>
      </c>
      <c r="AY188" s="36">
        <v>2.14</v>
      </c>
      <c r="AZ188" s="36">
        <v>2.1440000000000001</v>
      </c>
      <c r="BA188" s="36">
        <v>1.722</v>
      </c>
      <c r="BB188" s="36">
        <v>1.919</v>
      </c>
      <c r="BC188" s="36">
        <v>1.923</v>
      </c>
      <c r="BD188" s="36"/>
      <c r="BE188" s="36"/>
      <c r="BF188" s="36"/>
      <c r="BG188" s="14" t="s">
        <v>744</v>
      </c>
      <c r="BH188" s="32" t="s">
        <v>0</v>
      </c>
      <c r="BI188" s="37">
        <f t="shared" ref="BI188:BI197" si="168">EXP((1.803-AX188)/0.37)</f>
        <v>1.3317401712838093</v>
      </c>
      <c r="BJ188" s="37">
        <f t="shared" ref="BJ188:BJ197" si="169">EXP((1.803-AY188)/0.37)</f>
        <v>0.40219798531798767</v>
      </c>
      <c r="BK188" s="37">
        <f t="shared" ref="BK188:BK197" si="170">EXP((1.803-AZ188)/0.37)</f>
        <v>0.39787331769187351</v>
      </c>
      <c r="BL188" s="37">
        <f t="shared" ref="BL188:BL197" si="171">EXP((1.803-BA188)/0.37)</f>
        <v>1.2447303485135917</v>
      </c>
      <c r="BM188" s="37">
        <f t="shared" ref="BM188:BM197" si="172">EXP((1.803-BB188)/0.37)</f>
        <v>0.73087450225440642</v>
      </c>
      <c r="BN188" s="37">
        <f t="shared" ref="BN188:BN197" si="173">EXP((1.803-BC188)/0.37)</f>
        <v>0.72301571276754972</v>
      </c>
      <c r="BO188" s="25"/>
      <c r="BP188" s="92">
        <f t="shared" ref="BP188" si="174">SUM(BI188:BN188)</f>
        <v>4.830432037829218</v>
      </c>
      <c r="BQ188" s="88">
        <f t="shared" ref="BQ188:BQ203" si="175">(BP188*1.538)-2.692</f>
        <v>4.7372044741813371</v>
      </c>
      <c r="BR188" s="88">
        <v>4.7372044741813371</v>
      </c>
      <c r="BS188" s="88"/>
      <c r="BT188" s="88"/>
      <c r="BU188" s="14" t="s">
        <v>744</v>
      </c>
      <c r="BV188" s="115" t="s">
        <v>0</v>
      </c>
      <c r="BW188" s="122" t="str">
        <f>"O1="&amp;TEXT(BI188," 0.##0")</f>
        <v>O1= 1.332</v>
      </c>
      <c r="BX188" s="122" t="str">
        <f>"O2'="&amp;TEXT(BJ188," 0.##0")</f>
        <v>O2'= 0.402</v>
      </c>
      <c r="BY188" s="122" t="str">
        <f>"O2="&amp;TEXT(BK188," 0.##0")</f>
        <v>O2= 0.398</v>
      </c>
      <c r="BZ188" s="122" t="str">
        <f>"O3'="&amp;TEXT(BL188," 0.##0")</f>
        <v>O3'= 1.245</v>
      </c>
      <c r="CA188" s="122" t="str">
        <f>"O4="&amp;TEXT(BM188," 0.##0")</f>
        <v>O4= 0.731</v>
      </c>
      <c r="CB188" s="122" t="str">
        <f>"O5'="&amp;TEXT(BN188," 0.##0")</f>
        <v>O5'= 0.723</v>
      </c>
      <c r="CC188" s="88"/>
      <c r="CD188" s="88"/>
      <c r="CF188" s="25"/>
      <c r="CG188" s="25"/>
      <c r="CH188" s="25"/>
      <c r="CI188" s="14"/>
      <c r="CJ188" s="15" t="s">
        <v>1</v>
      </c>
      <c r="CK188" s="15" t="s">
        <v>74</v>
      </c>
      <c r="CL188" s="15" t="s">
        <v>3</v>
      </c>
      <c r="CM188" s="15" t="s">
        <v>2</v>
      </c>
      <c r="CN188" s="15" t="s">
        <v>75</v>
      </c>
      <c r="CO188" s="15" t="s">
        <v>4</v>
      </c>
      <c r="CP188" s="15" t="s">
        <v>5</v>
      </c>
      <c r="CQ188" s="15" t="s">
        <v>76</v>
      </c>
      <c r="CR188" s="15" t="s">
        <v>77</v>
      </c>
      <c r="CS188" s="15" t="s">
        <v>6</v>
      </c>
      <c r="CT188" s="15" t="s">
        <v>78</v>
      </c>
      <c r="CU188" s="15" t="s">
        <v>79</v>
      </c>
      <c r="CV188" s="15" t="s">
        <v>80</v>
      </c>
      <c r="CW188" s="15" t="s">
        <v>81</v>
      </c>
      <c r="CX188" s="15" t="s">
        <v>82</v>
      </c>
      <c r="CY188" s="15" t="s">
        <v>83</v>
      </c>
      <c r="CZ188" s="15" t="s">
        <v>84</v>
      </c>
      <c r="DA188" s="15" t="s">
        <v>85</v>
      </c>
      <c r="DB188" s="15" t="s">
        <v>86</v>
      </c>
      <c r="DC188" s="15" t="s">
        <v>87</v>
      </c>
      <c r="DD188" s="15" t="s">
        <v>88</v>
      </c>
      <c r="DE188" s="15" t="s">
        <v>89</v>
      </c>
      <c r="DF188" s="15" t="s">
        <v>90</v>
      </c>
      <c r="DG188" s="15" t="s">
        <v>91</v>
      </c>
      <c r="DH188" s="15" t="s">
        <v>92</v>
      </c>
      <c r="DI188" s="15" t="s">
        <v>93</v>
      </c>
      <c r="DJ188" s="15" t="s">
        <v>94</v>
      </c>
      <c r="DK188" s="15" t="s">
        <v>95</v>
      </c>
      <c r="DL188" s="18"/>
      <c r="DM188" s="82"/>
      <c r="DN188" s="25"/>
    </row>
    <row r="189" spans="2:118" x14ac:dyDescent="0.35">
      <c r="C189" s="4" t="s">
        <v>218</v>
      </c>
      <c r="D189" s="8" t="s">
        <v>61</v>
      </c>
      <c r="E189" s="4" t="s">
        <v>255</v>
      </c>
      <c r="F189" s="4" t="s">
        <v>257</v>
      </c>
      <c r="G189" s="4" t="s">
        <v>259</v>
      </c>
      <c r="H189" s="4" t="s">
        <v>261</v>
      </c>
      <c r="I189" s="4" t="s">
        <v>263</v>
      </c>
      <c r="J189" s="4" t="s">
        <v>264</v>
      </c>
      <c r="N189" s="4" t="s">
        <v>218</v>
      </c>
      <c r="O189" s="8" t="s">
        <v>61</v>
      </c>
      <c r="P189" s="34">
        <v>1.847</v>
      </c>
      <c r="Q189" s="34">
        <v>1.9910000000000001</v>
      </c>
      <c r="R189" s="34">
        <v>1.819</v>
      </c>
      <c r="S189" s="34">
        <v>2.024</v>
      </c>
      <c r="T189" s="34">
        <v>1.607</v>
      </c>
      <c r="U189" s="34">
        <v>2.246</v>
      </c>
      <c r="W189" s="4" t="s">
        <v>218</v>
      </c>
      <c r="X189" s="8" t="s">
        <v>61</v>
      </c>
      <c r="Y189" s="12">
        <f t="shared" si="139"/>
        <v>0.88787978809659396</v>
      </c>
      <c r="Z189" s="12">
        <f t="shared" si="139"/>
        <v>0.60163272687035441</v>
      </c>
      <c r="AA189" s="12">
        <f t="shared" si="139"/>
        <v>0.95767841292997702</v>
      </c>
      <c r="AB189" s="12">
        <f t="shared" si="139"/>
        <v>0.5502969170184413</v>
      </c>
      <c r="AC189" s="12">
        <f t="shared" si="139"/>
        <v>1.6984731997688605</v>
      </c>
      <c r="AD189" s="12">
        <f t="shared" si="139"/>
        <v>0.30200935136638946</v>
      </c>
      <c r="AE189" s="12"/>
      <c r="AF189" s="68">
        <f t="shared" si="140"/>
        <v>4.9979703960506159</v>
      </c>
      <c r="AG189" s="43">
        <f t="shared" si="141"/>
        <v>4.9948784691258474</v>
      </c>
      <c r="AH189" s="43">
        <v>4.9948784691258474</v>
      </c>
      <c r="AK189" s="14" t="s">
        <v>744</v>
      </c>
      <c r="AL189" s="32" t="s">
        <v>7</v>
      </c>
      <c r="AM189" s="51" t="s">
        <v>649</v>
      </c>
      <c r="AN189" s="51" t="s">
        <v>750</v>
      </c>
      <c r="AO189" s="51" t="s">
        <v>11</v>
      </c>
      <c r="AP189" s="51" t="s">
        <v>751</v>
      </c>
      <c r="AQ189" s="51" t="s">
        <v>752</v>
      </c>
      <c r="AR189" s="51" t="s">
        <v>753</v>
      </c>
      <c r="AS189" s="25"/>
      <c r="AT189" s="25"/>
      <c r="AU189" s="25"/>
      <c r="AV189" s="14" t="s">
        <v>744</v>
      </c>
      <c r="AW189" s="32" t="s">
        <v>7</v>
      </c>
      <c r="AX189" s="36">
        <v>1.6970000000000001</v>
      </c>
      <c r="AY189" s="36">
        <v>2.14</v>
      </c>
      <c r="AZ189" s="36">
        <v>2.1440000000000001</v>
      </c>
      <c r="BA189" s="36">
        <v>1.722</v>
      </c>
      <c r="BB189" s="36">
        <v>1.919</v>
      </c>
      <c r="BC189" s="36">
        <v>1.923</v>
      </c>
      <c r="BD189" s="36"/>
      <c r="BE189" s="36"/>
      <c r="BF189" s="36"/>
      <c r="BG189" s="14" t="s">
        <v>744</v>
      </c>
      <c r="BH189" s="32" t="s">
        <v>7</v>
      </c>
      <c r="BI189" s="37">
        <f t="shared" si="168"/>
        <v>1.3317401712838093</v>
      </c>
      <c r="BJ189" s="37">
        <f t="shared" si="169"/>
        <v>0.40219798531798767</v>
      </c>
      <c r="BK189" s="37">
        <f t="shared" si="170"/>
        <v>0.39787331769187351</v>
      </c>
      <c r="BL189" s="37">
        <f t="shared" si="171"/>
        <v>1.2447303485135917</v>
      </c>
      <c r="BM189" s="37">
        <f t="shared" si="172"/>
        <v>0.73087450225440642</v>
      </c>
      <c r="BN189" s="37">
        <f t="shared" si="173"/>
        <v>0.72301571276754972</v>
      </c>
      <c r="BO189" s="25"/>
      <c r="BP189" s="92">
        <f t="shared" ref="BP189:BP197" si="176">SUM(BI189:BN189)</f>
        <v>4.830432037829218</v>
      </c>
      <c r="BQ189" s="88">
        <f t="shared" si="175"/>
        <v>4.7372044741813371</v>
      </c>
      <c r="BR189" s="88">
        <v>4.7372044741813371</v>
      </c>
      <c r="BS189" s="88"/>
      <c r="BT189" s="88"/>
      <c r="BU189" s="14" t="s">
        <v>744</v>
      </c>
      <c r="BV189" s="115" t="s">
        <v>7</v>
      </c>
      <c r="BW189" s="122" t="str">
        <f>"O1'="&amp;TEXT(BI189," 0.##0")</f>
        <v>O1'= 1.332</v>
      </c>
      <c r="BX189" s="122" t="str">
        <f>"O2="&amp;TEXT(BJ189," 0.##0")</f>
        <v>O2= 0.402</v>
      </c>
      <c r="BY189" s="122" t="str">
        <f>"O2'="&amp;TEXT(BK189," 0.##0")</f>
        <v>O2'= 0.398</v>
      </c>
      <c r="BZ189" s="122" t="str">
        <f>"O3="&amp;TEXT(BL189," 0.##0")</f>
        <v>O3= 1.245</v>
      </c>
      <c r="CA189" s="122" t="str">
        <f>"O4'="&amp;TEXT(BM189," 0.##0")</f>
        <v>O4'= 0.731</v>
      </c>
      <c r="CB189" s="122" t="str">
        <f>"O5="&amp;TEXT(BN189," 0.##0")</f>
        <v>O5= 0.723</v>
      </c>
      <c r="CC189" s="88"/>
      <c r="CD189" s="88"/>
      <c r="CF189" s="25"/>
      <c r="CG189" s="25"/>
      <c r="CH189" s="25"/>
      <c r="CI189" s="32" t="s">
        <v>744</v>
      </c>
      <c r="CJ189" s="51" t="str">
        <f>"V1 ="&amp;TEXT(BI188," 0.##0")</f>
        <v>V1 = 1.332</v>
      </c>
      <c r="CK189" s="51" t="str">
        <f>"V1' ="&amp;TEXT(BI189," 0.##0")</f>
        <v>V1' = 1.332</v>
      </c>
      <c r="CL189" s="51" t="str">
        <f>"V1 ="&amp;TEXT(BK188," 0.##0")</f>
        <v>V1 = 0.398</v>
      </c>
      <c r="CM189" s="51" t="str">
        <f>"V1 ="&amp;TEXT(BJ188," 0.##0")</f>
        <v>V1 = 0.402</v>
      </c>
      <c r="CN189" s="51" t="str">
        <f>"V1' ="&amp;TEXT(BL189," 0.##0")</f>
        <v>V1' = 1.245</v>
      </c>
      <c r="CO189" s="51" t="str">
        <f>"V1 ="&amp;TEXT(BL188," 0.##0")</f>
        <v>V1 = 1.245</v>
      </c>
      <c r="CP189" s="51" t="str">
        <f>"V1 ="&amp;TEXT(BM188," 0.##0")</f>
        <v>V1 = 0.731</v>
      </c>
      <c r="CQ189" s="51" t="str">
        <f>"V1' ="&amp;TEXT(BM189," 0.##0")</f>
        <v>V1' = 0.731</v>
      </c>
      <c r="CR189" s="51" t="str">
        <f>"V1' ="&amp;TEXT(BN189," 0.##0")</f>
        <v>V1' = 0.723</v>
      </c>
      <c r="CS189" s="51" t="str">
        <f>"V1 ="&amp;TEXT(BN188," 0.##0")</f>
        <v>V1 = 0.723</v>
      </c>
      <c r="CT189" s="51" t="str">
        <f>"V2 ="&amp;TEXT(BM190," 0.##0")</f>
        <v>V2 = 0.691</v>
      </c>
      <c r="CU189" s="51" t="str">
        <f>"V2' ="&amp;TEXT(BM191," 0.##0")</f>
        <v>V2' = 0.691</v>
      </c>
      <c r="CV189" s="51" t="str">
        <f>"V3 ="&amp;TEXT(BM192," 0.##0")</f>
        <v>V3 = 0.691</v>
      </c>
      <c r="CW189" s="51" t="str">
        <f>"V3' ="&amp;TEXT(BM193," 0.##0")</f>
        <v>V3' = 0.691</v>
      </c>
      <c r="CX189" s="51" t="str">
        <f>"V2 ="&amp;TEXT(BN190," 0.##0")</f>
        <v>V2 = 0.737</v>
      </c>
      <c r="CY189" s="51" t="str">
        <f>"V2' ="&amp;TEXT(BN191," 0.##0")</f>
        <v>V2' = 0.737</v>
      </c>
      <c r="CZ189" s="51" t="str">
        <f>"V3 ="&amp;TEXT(BN192," 0.##0")</f>
        <v>V3 = 0.788</v>
      </c>
      <c r="DA189" s="51" t="str">
        <f>"V3' ="&amp;TEXT(BN193," 0.##0")</f>
        <v>V3' = 0.788</v>
      </c>
      <c r="DB189" s="51" t="str">
        <f>"V2 ="&amp;TEXT(BJ190," 0.##0")</f>
        <v>V2 = 1.635</v>
      </c>
      <c r="DC189" s="51" t="str">
        <f>"V2' ="&amp;TEXT(BJ191," 0.##0")</f>
        <v>V2' = 1.635</v>
      </c>
      <c r="DD189" s="51" t="str">
        <f>"V2 ="&amp;TEXT(BL190," 0.##0")</f>
        <v>V2 = 0.727</v>
      </c>
      <c r="DE189" s="51" t="str">
        <f>"V2' ="&amp;TEXT(BL191," 0.##0")</f>
        <v>V2' = 0.727</v>
      </c>
      <c r="DF189" s="51" t="str">
        <f>"V3 ="&amp;TEXT(BJ192," 0.##0")</f>
        <v>V3 = 1.583</v>
      </c>
      <c r="DG189" s="51" t="str">
        <f>"V3' ="&amp;TEXT(BJ193," 0.##0")</f>
        <v>V3' = 1.583</v>
      </c>
      <c r="DH189" s="51" t="str">
        <f>"V4 ="&amp;TEXT(BM194," 0.##0")</f>
        <v>V4 = 1.644</v>
      </c>
      <c r="DI189" s="51" t="str">
        <f>"V4' ="&amp;TEXT(BM195," 0.##0")</f>
        <v>V4' = 1.644</v>
      </c>
      <c r="DJ189" s="51" t="str">
        <f>"V5 ="&amp;TEXT(BM196," 0.##0")</f>
        <v>V5 = 1.627</v>
      </c>
      <c r="DK189" s="51" t="str">
        <f>"V5' ="&amp;TEXT(BM197," 0.##0")</f>
        <v>V5' = 1.627</v>
      </c>
      <c r="DL189" s="32" t="s">
        <v>744</v>
      </c>
      <c r="DM189" s="83"/>
      <c r="DN189" s="25"/>
    </row>
    <row r="190" spans="2:118" x14ac:dyDescent="0.35">
      <c r="C190" s="4" t="s">
        <v>218</v>
      </c>
      <c r="D190" s="8" t="s">
        <v>62</v>
      </c>
      <c r="E190" s="4" t="s">
        <v>256</v>
      </c>
      <c r="F190" s="4" t="s">
        <v>258</v>
      </c>
      <c r="G190" s="4" t="s">
        <v>260</v>
      </c>
      <c r="H190" s="4" t="s">
        <v>262</v>
      </c>
      <c r="I190" s="4" t="s">
        <v>72</v>
      </c>
      <c r="J190" s="4" t="s">
        <v>265</v>
      </c>
      <c r="N190" s="4" t="s">
        <v>218</v>
      </c>
      <c r="O190" s="8" t="s">
        <v>62</v>
      </c>
      <c r="P190" s="34">
        <v>1.847</v>
      </c>
      <c r="Q190" s="34">
        <v>1.9910000000000001</v>
      </c>
      <c r="R190" s="34">
        <v>1.819</v>
      </c>
      <c r="S190" s="34">
        <v>2.024</v>
      </c>
      <c r="T190" s="34">
        <v>1.607</v>
      </c>
      <c r="U190" s="34">
        <v>2.246</v>
      </c>
      <c r="W190" s="4" t="s">
        <v>218</v>
      </c>
      <c r="X190" s="8" t="s">
        <v>62</v>
      </c>
      <c r="Y190" s="12">
        <f t="shared" si="139"/>
        <v>0.88787978809659396</v>
      </c>
      <c r="Z190" s="12">
        <f t="shared" si="139"/>
        <v>0.60163272687035441</v>
      </c>
      <c r="AA190" s="12">
        <f t="shared" si="139"/>
        <v>0.95767841292997702</v>
      </c>
      <c r="AB190" s="12">
        <f t="shared" si="139"/>
        <v>0.5502969170184413</v>
      </c>
      <c r="AC190" s="12">
        <f t="shared" si="139"/>
        <v>1.6984731997688605</v>
      </c>
      <c r="AD190" s="12">
        <f t="shared" si="139"/>
        <v>0.30200935136638946</v>
      </c>
      <c r="AE190" s="12"/>
      <c r="AF190" s="68">
        <f t="shared" si="140"/>
        <v>4.9979703960506159</v>
      </c>
      <c r="AG190" s="43">
        <f t="shared" si="141"/>
        <v>4.9948784691258474</v>
      </c>
      <c r="AH190" s="43">
        <v>4.9948784691258474</v>
      </c>
      <c r="AK190" s="14" t="s">
        <v>744</v>
      </c>
      <c r="AL190" s="32" t="s">
        <v>20</v>
      </c>
      <c r="AM190" s="14" t="s">
        <v>485</v>
      </c>
      <c r="AN190" s="14" t="s">
        <v>909</v>
      </c>
      <c r="AO190" s="14" t="s">
        <v>911</v>
      </c>
      <c r="AP190" s="14" t="s">
        <v>754</v>
      </c>
      <c r="AQ190" s="14" t="s">
        <v>913</v>
      </c>
      <c r="AR190" s="14" t="s">
        <v>915</v>
      </c>
      <c r="AS190" s="25"/>
      <c r="AT190" s="25"/>
      <c r="AU190" s="25"/>
      <c r="AV190" s="14" t="s">
        <v>744</v>
      </c>
      <c r="AW190" s="32" t="s">
        <v>20</v>
      </c>
      <c r="AX190" s="38">
        <v>2.323</v>
      </c>
      <c r="AY190" s="38">
        <v>1.621</v>
      </c>
      <c r="AZ190" s="38">
        <v>2.0510000000000002</v>
      </c>
      <c r="BA190" s="38">
        <v>1.921</v>
      </c>
      <c r="BB190" s="38">
        <v>1.94</v>
      </c>
      <c r="BC190" s="38">
        <v>1.9159999999999999</v>
      </c>
      <c r="BD190" s="38"/>
      <c r="BE190" s="38"/>
      <c r="BF190" s="38"/>
      <c r="BG190" s="14" t="s">
        <v>744</v>
      </c>
      <c r="BH190" s="32" t="s">
        <v>20</v>
      </c>
      <c r="BI190" s="37">
        <f t="shared" si="168"/>
        <v>0.24526760348267987</v>
      </c>
      <c r="BJ190" s="37">
        <f t="shared" si="169"/>
        <v>1.635407308857949</v>
      </c>
      <c r="BK190" s="37">
        <f t="shared" si="170"/>
        <v>0.51157029685837785</v>
      </c>
      <c r="BL190" s="37">
        <f t="shared" si="171"/>
        <v>0.72693448755104317</v>
      </c>
      <c r="BM190" s="37">
        <f t="shared" si="172"/>
        <v>0.69054767090855218</v>
      </c>
      <c r="BN190" s="37">
        <f t="shared" si="173"/>
        <v>0.73682460115743276</v>
      </c>
      <c r="BO190" s="25"/>
      <c r="BP190" s="92">
        <f t="shared" si="176"/>
        <v>4.5465519688160354</v>
      </c>
      <c r="BQ190" s="88">
        <f t="shared" si="175"/>
        <v>4.3005969280390621</v>
      </c>
      <c r="BR190" s="88">
        <v>4.3</v>
      </c>
      <c r="BS190" s="88"/>
      <c r="BT190" s="88"/>
      <c r="BU190" s="14" t="s">
        <v>744</v>
      </c>
      <c r="BV190" s="115" t="s">
        <v>20</v>
      </c>
      <c r="BW190" s="122" t="str">
        <f>"O2="&amp;TEXT(BI190," 0.##0")</f>
        <v>O2= 0.245</v>
      </c>
      <c r="BX190" s="122" t="str">
        <f>"O10="&amp;TEXT(BJ190," 0.##0")</f>
        <v>O10= 1.635</v>
      </c>
      <c r="BY190" s="122" t="str">
        <f>"O1="&amp;TEXT(BK190," 0.##0")</f>
        <v>O1= 0.512</v>
      </c>
      <c r="BZ190" s="122" t="str">
        <f>"O11="&amp;TEXT(BL190," 0.##0")</f>
        <v>O11= 0.727</v>
      </c>
      <c r="CA190" s="122" t="str">
        <f>"O6="&amp;TEXT(BM190," 0.##0")</f>
        <v>O6= 0.691</v>
      </c>
      <c r="CB190" s="122" t="str">
        <f>"O8="&amp;TEXT(BN190," 0.##0")</f>
        <v>O8= 0.737</v>
      </c>
      <c r="CC190" s="88"/>
      <c r="CD190" s="88"/>
      <c r="CF190" s="25"/>
      <c r="CG190" s="25"/>
      <c r="CH190" s="25"/>
      <c r="CI190" s="32" t="s">
        <v>744</v>
      </c>
      <c r="CJ190" s="51" t="str">
        <f>"V2 ="&amp;TEXT(BK190," 0.##0")</f>
        <v>V2 = 0.512</v>
      </c>
      <c r="CK190" s="51" t="str">
        <f>"V2' ="&amp;TEXT(BK191," 0.##0")</f>
        <v>V2' = 0.512</v>
      </c>
      <c r="CL190" s="51" t="str">
        <f>"V1' ="&amp;TEXT(BJ189," 0.##0")</f>
        <v>V1' = 0.402</v>
      </c>
      <c r="CM190" s="51" t="str">
        <f>"V1' ="&amp;TEXT(BK189," 0.##0")</f>
        <v>V1' = 0.398</v>
      </c>
      <c r="CN190" s="51" t="str">
        <f>"V3 ="&amp;TEXT(BK192," 0.##0")</f>
        <v>V3 = 0.479</v>
      </c>
      <c r="CO190" s="51" t="str">
        <f>"V3' ="&amp;TEXT(BK193," 0.##0")</f>
        <v>V3' = 0.479</v>
      </c>
      <c r="CP190" s="51" t="str">
        <f>"V4 ="&amp;TEXT(BK194," 0.##0")</f>
        <v>V4 = 0.589</v>
      </c>
      <c r="CQ190" s="51" t="str">
        <f>"V4' ="&amp;TEXT(BK195," 0.##0")</f>
        <v>V4' = 0.589</v>
      </c>
      <c r="CR190" s="51" t="str">
        <f>"V4 ="&amp;TEXT(BI194," 0.##0")</f>
        <v>V4 = 0.546</v>
      </c>
      <c r="CS190" s="51" t="str">
        <f>"V4' ="&amp;TEXT(BI195," 0.##0")</f>
        <v>V4' = 0.546</v>
      </c>
      <c r="CT190" s="51" t="str">
        <f>"V4 ="&amp;TEXT(BJ194," 0.##0")</f>
        <v>V4 = 0.976</v>
      </c>
      <c r="CU190" s="51" t="str">
        <f>"V4' ="&amp;TEXT(BJ195," 0.##0")</f>
        <v>V4' = 0.976</v>
      </c>
      <c r="CV190" s="51" t="str">
        <f>"V4 ="&amp;TEXT(BL194," 0.##0")</f>
        <v>V4 = 0.895</v>
      </c>
      <c r="CW190" s="51" t="str">
        <f>"V4' ="&amp;TEXT(BL195," 0.##0")</f>
        <v>V4' = 0.895</v>
      </c>
      <c r="CX190" s="51" t="str">
        <f>"V5' ="&amp;TEXT(BK197," 0.##0")</f>
        <v>V5' = 0.989</v>
      </c>
      <c r="CY190" s="51" t="str">
        <f>"V5 ="&amp;TEXT(BK196," 0.##0")</f>
        <v>V5 = 0.989</v>
      </c>
      <c r="CZ190" s="51" t="str">
        <f>"V5' ="&amp;TEXT(BI197," 0.##0")</f>
        <v>V5' = 0.90</v>
      </c>
      <c r="DA190" s="51" t="str">
        <f>"V5 ="&amp;TEXT(BI196," 0.##0")</f>
        <v>V5 = 0.90</v>
      </c>
      <c r="DB190" s="14"/>
      <c r="DC190" s="14"/>
      <c r="DD190" s="51" t="str">
        <f>"V3 ="&amp;TEXT(BL192," 0.##0")</f>
        <v>V3 = 0.848</v>
      </c>
      <c r="DE190" s="51" t="str">
        <f>"V3' ="&amp;TEXT(BL193," 0.##0")</f>
        <v>V3' = 0.848</v>
      </c>
      <c r="DF190" s="14"/>
      <c r="DG190" s="14"/>
      <c r="DH190" s="14"/>
      <c r="DI190" s="14"/>
      <c r="DJ190" s="14"/>
      <c r="DK190" s="14"/>
      <c r="DL190" s="32" t="s">
        <v>744</v>
      </c>
      <c r="DM190" s="83"/>
      <c r="DN190" s="25"/>
    </row>
    <row r="191" spans="2:118" x14ac:dyDescent="0.35">
      <c r="C191" s="4" t="s">
        <v>648</v>
      </c>
      <c r="D191" s="8" t="s">
        <v>61</v>
      </c>
      <c r="E191" s="4" t="s">
        <v>899</v>
      </c>
      <c r="F191" s="4" t="s">
        <v>146</v>
      </c>
      <c r="G191" s="4" t="s">
        <v>901</v>
      </c>
      <c r="H191" s="7" t="s">
        <v>902</v>
      </c>
      <c r="I191" s="7" t="s">
        <v>815</v>
      </c>
      <c r="J191" s="4" t="s">
        <v>903</v>
      </c>
      <c r="N191" s="4" t="s">
        <v>648</v>
      </c>
      <c r="O191" s="8" t="s">
        <v>61</v>
      </c>
      <c r="P191" s="34">
        <v>1.83</v>
      </c>
      <c r="Q191" s="34">
        <v>2</v>
      </c>
      <c r="R191" s="34">
        <v>1.8180000000000001</v>
      </c>
      <c r="S191" s="35">
        <v>2.0030000000000001</v>
      </c>
      <c r="T191" s="35">
        <v>1.6140000000000001</v>
      </c>
      <c r="U191" s="34">
        <v>2.2480000000000002</v>
      </c>
      <c r="W191" s="4" t="s">
        <v>648</v>
      </c>
      <c r="X191" s="8" t="s">
        <v>61</v>
      </c>
      <c r="Y191" s="12">
        <f t="shared" si="139"/>
        <v>0.9296259547120711</v>
      </c>
      <c r="Z191" s="12">
        <f t="shared" si="139"/>
        <v>0.58717496775682232</v>
      </c>
      <c r="AA191" s="12">
        <f t="shared" si="139"/>
        <v>0.96027023384793775</v>
      </c>
      <c r="AB191" s="12">
        <f t="shared" si="139"/>
        <v>0.58243333843819434</v>
      </c>
      <c r="AC191" s="12">
        <f t="shared" si="139"/>
        <v>1.666641978590885</v>
      </c>
      <c r="AD191" s="12">
        <f t="shared" si="139"/>
        <v>0.30038127256316599</v>
      </c>
      <c r="AE191" s="12"/>
      <c r="AF191" s="68">
        <f t="shared" si="140"/>
        <v>5.0265277459090756</v>
      </c>
      <c r="AG191" s="43">
        <f t="shared" si="141"/>
        <v>5.0387996732081586</v>
      </c>
      <c r="AH191" s="43">
        <v>5</v>
      </c>
      <c r="AK191" s="14" t="s">
        <v>744</v>
      </c>
      <c r="AL191" s="32" t="s">
        <v>27</v>
      </c>
      <c r="AM191" s="14" t="s">
        <v>486</v>
      </c>
      <c r="AN191" s="14" t="s">
        <v>910</v>
      </c>
      <c r="AO191" s="14" t="s">
        <v>912</v>
      </c>
      <c r="AP191" s="14" t="s">
        <v>757</v>
      </c>
      <c r="AQ191" s="14" t="s">
        <v>914</v>
      </c>
      <c r="AR191" s="14" t="s">
        <v>916</v>
      </c>
      <c r="AS191" s="25"/>
      <c r="AT191" s="25"/>
      <c r="AU191" s="25"/>
      <c r="AV191" s="14" t="s">
        <v>744</v>
      </c>
      <c r="AW191" s="32" t="s">
        <v>27</v>
      </c>
      <c r="AX191" s="38">
        <v>2.323</v>
      </c>
      <c r="AY191" s="38">
        <v>1.621</v>
      </c>
      <c r="AZ191" s="38">
        <v>2.0510000000000002</v>
      </c>
      <c r="BA191" s="38">
        <v>1.921</v>
      </c>
      <c r="BB191" s="38">
        <v>1.94</v>
      </c>
      <c r="BC191" s="38">
        <v>1.9159999999999999</v>
      </c>
      <c r="BD191" s="38"/>
      <c r="BE191" s="38"/>
      <c r="BF191" s="38"/>
      <c r="BG191" s="14" t="s">
        <v>744</v>
      </c>
      <c r="BH191" s="32" t="s">
        <v>27</v>
      </c>
      <c r="BI191" s="37">
        <f t="shared" si="168"/>
        <v>0.24526760348267987</v>
      </c>
      <c r="BJ191" s="37">
        <f t="shared" si="169"/>
        <v>1.635407308857949</v>
      </c>
      <c r="BK191" s="37">
        <f t="shared" si="170"/>
        <v>0.51157029685837785</v>
      </c>
      <c r="BL191" s="37">
        <f t="shared" si="171"/>
        <v>0.72693448755104317</v>
      </c>
      <c r="BM191" s="37">
        <f t="shared" si="172"/>
        <v>0.69054767090855218</v>
      </c>
      <c r="BN191" s="37">
        <f t="shared" si="173"/>
        <v>0.73682460115743276</v>
      </c>
      <c r="BO191" s="25"/>
      <c r="BP191" s="92">
        <f t="shared" si="176"/>
        <v>4.5465519688160354</v>
      </c>
      <c r="BQ191" s="88">
        <f t="shared" si="175"/>
        <v>4.3005969280390621</v>
      </c>
      <c r="BR191" s="88">
        <v>4.3</v>
      </c>
      <c r="BS191" s="88"/>
      <c r="BT191" s="88"/>
      <c r="BU191" s="14" t="s">
        <v>744</v>
      </c>
      <c r="BV191" s="115" t="s">
        <v>27</v>
      </c>
      <c r="BW191" s="122" t="str">
        <f>"O2'="&amp;TEXT(BI191," 0.##0")</f>
        <v>O2'= 0.245</v>
      </c>
      <c r="BX191" s="122" t="str">
        <f>"O10'="&amp;TEXT(BJ191," 0.##0")</f>
        <v>O10'= 1.635</v>
      </c>
      <c r="BY191" s="122" t="str">
        <f>"O1'="&amp;TEXT(BK191," 0.##0")</f>
        <v>O1'= 0.512</v>
      </c>
      <c r="BZ191" s="122" t="str">
        <f>"O11'="&amp;TEXT(BL191," 0.##0")</f>
        <v>O11'= 0.727</v>
      </c>
      <c r="CA191" s="122" t="str">
        <f>"O6'="&amp;TEXT(BM191," 0.##0")</f>
        <v>O6'= 0.691</v>
      </c>
      <c r="CB191" s="122" t="str">
        <f>"O8'="&amp;TEXT(BN191," 0.##0")</f>
        <v>O8'= 0.737</v>
      </c>
      <c r="CC191" s="88"/>
      <c r="CD191" s="88"/>
      <c r="CF191" s="25"/>
      <c r="CG191" s="25"/>
      <c r="CH191" s="25"/>
      <c r="CI191" s="32" t="s">
        <v>744</v>
      </c>
      <c r="CJ191" s="14"/>
      <c r="CK191" s="14"/>
      <c r="CL191" s="51" t="str">
        <f>"V2 ="&amp;TEXT(BI190," 0.##0")</f>
        <v>V2 = 0.245</v>
      </c>
      <c r="CM191" s="51" t="str">
        <f>"V2' ="&amp;TEXT(BI191," 0.##0")</f>
        <v>V2' = 0.245</v>
      </c>
      <c r="CN191" s="14"/>
      <c r="CO191" s="14"/>
      <c r="CP191" s="51" t="str">
        <f>"V5 ="&amp;TEXT(BL196," 0.##0")</f>
        <v>V5 = 0.559</v>
      </c>
      <c r="CQ191" s="51" t="str">
        <f>"V5' ="&amp;TEXT(BL197," 0.##0")</f>
        <v>V5' = 0.559</v>
      </c>
      <c r="CR191" s="51" t="str">
        <f>"V5 ="&amp;TEXT(BJ196," 0.##0")</f>
        <v>V5 = 0.553</v>
      </c>
      <c r="CS191" s="51" t="str">
        <f>"V5' ="&amp;TEXT(BJ197," 0.##0")</f>
        <v>V5' = 0.553</v>
      </c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32" t="s">
        <v>744</v>
      </c>
      <c r="DM191" s="83"/>
      <c r="DN191" s="25"/>
    </row>
    <row r="192" spans="2:118" x14ac:dyDescent="0.35">
      <c r="C192" s="4" t="s">
        <v>648</v>
      </c>
      <c r="D192" s="8" t="s">
        <v>62</v>
      </c>
      <c r="E192" s="4" t="s">
        <v>900</v>
      </c>
      <c r="F192" s="4" t="s">
        <v>556</v>
      </c>
      <c r="G192" s="4" t="s">
        <v>413</v>
      </c>
      <c r="H192" s="7" t="s">
        <v>645</v>
      </c>
      <c r="I192" s="7" t="s">
        <v>608</v>
      </c>
      <c r="J192" s="4" t="s">
        <v>904</v>
      </c>
      <c r="N192" s="4" t="s">
        <v>648</v>
      </c>
      <c r="O192" s="8" t="s">
        <v>62</v>
      </c>
      <c r="P192" s="34">
        <v>1.8089999999999999</v>
      </c>
      <c r="Q192" s="34">
        <v>2.0289999999999999</v>
      </c>
      <c r="R192" s="34">
        <v>1.831</v>
      </c>
      <c r="S192" s="35">
        <v>1.996</v>
      </c>
      <c r="T192" s="35">
        <v>1.6140000000000001</v>
      </c>
      <c r="U192" s="34">
        <v>2.234</v>
      </c>
      <c r="W192" s="4" t="s">
        <v>648</v>
      </c>
      <c r="X192" s="8" t="s">
        <v>62</v>
      </c>
      <c r="Y192" s="12">
        <f t="shared" si="139"/>
        <v>0.98391455877191647</v>
      </c>
      <c r="Z192" s="12">
        <f t="shared" si="139"/>
        <v>0.54291049287080995</v>
      </c>
      <c r="AA192" s="12">
        <f t="shared" si="139"/>
        <v>0.92711684434878605</v>
      </c>
      <c r="AB192" s="12">
        <f t="shared" si="139"/>
        <v>0.59355724186520842</v>
      </c>
      <c r="AC192" s="12">
        <f t="shared" si="139"/>
        <v>1.666641978590885</v>
      </c>
      <c r="AD192" s="12">
        <f t="shared" si="139"/>
        <v>0.31196481659194908</v>
      </c>
      <c r="AE192" s="12"/>
      <c r="AF192" s="68">
        <f t="shared" si="140"/>
        <v>5.0261059330395552</v>
      </c>
      <c r="AG192" s="43">
        <f t="shared" si="141"/>
        <v>5.0381509250148362</v>
      </c>
      <c r="AH192" s="43">
        <v>5</v>
      </c>
      <c r="AK192" s="14" t="s">
        <v>744</v>
      </c>
      <c r="AL192" s="32" t="s">
        <v>34</v>
      </c>
      <c r="AM192" s="14" t="s">
        <v>829</v>
      </c>
      <c r="AN192" s="14" t="s">
        <v>917</v>
      </c>
      <c r="AO192" s="14" t="s">
        <v>919</v>
      </c>
      <c r="AP192" s="14" t="s">
        <v>830</v>
      </c>
      <c r="AQ192" s="14" t="s">
        <v>921</v>
      </c>
      <c r="AR192" s="14" t="s">
        <v>923</v>
      </c>
      <c r="AS192" s="25"/>
      <c r="AT192" s="25"/>
      <c r="AU192" s="25"/>
      <c r="AV192" s="14" t="s">
        <v>744</v>
      </c>
      <c r="AW192" s="32" t="s">
        <v>34</v>
      </c>
      <c r="AX192" s="38">
        <v>2.3260000000000001</v>
      </c>
      <c r="AY192" s="38">
        <v>1.633</v>
      </c>
      <c r="AZ192" s="38">
        <v>2.0750000000000002</v>
      </c>
      <c r="BA192" s="38">
        <v>1.8640000000000001</v>
      </c>
      <c r="BB192" s="38">
        <v>1.94</v>
      </c>
      <c r="BC192" s="38">
        <v>1.891</v>
      </c>
      <c r="BD192" s="38"/>
      <c r="BE192" s="38"/>
      <c r="BF192" s="38"/>
      <c r="BG192" s="14" t="s">
        <v>744</v>
      </c>
      <c r="BH192" s="32" t="s">
        <v>34</v>
      </c>
      <c r="BI192" s="37">
        <f t="shared" si="168"/>
        <v>0.24328698761271872</v>
      </c>
      <c r="BJ192" s="37">
        <f t="shared" si="169"/>
        <v>1.5832179601652814</v>
      </c>
      <c r="BK192" s="37">
        <f t="shared" si="170"/>
        <v>0.47944066531794555</v>
      </c>
      <c r="BL192" s="37">
        <f t="shared" si="171"/>
        <v>0.84800829206045381</v>
      </c>
      <c r="BM192" s="37">
        <f t="shared" si="172"/>
        <v>0.69054767090855218</v>
      </c>
      <c r="BN192" s="37">
        <f t="shared" si="173"/>
        <v>0.78833051811045263</v>
      </c>
      <c r="BO192" s="25"/>
      <c r="BP192" s="92">
        <f t="shared" si="176"/>
        <v>4.632832094175404</v>
      </c>
      <c r="BQ192" s="88">
        <f t="shared" si="175"/>
        <v>4.4332957608417711</v>
      </c>
      <c r="BR192" s="88">
        <v>4.43</v>
      </c>
      <c r="BS192" s="88"/>
      <c r="BT192" s="88"/>
      <c r="BU192" s="14" t="s">
        <v>744</v>
      </c>
      <c r="BV192" s="115" t="s">
        <v>34</v>
      </c>
      <c r="BW192" s="122" t="str">
        <f>"O2="&amp;TEXT(BI192," 0.##0")</f>
        <v>O2= 0.243</v>
      </c>
      <c r="BX192" s="122" t="str">
        <f>"O12="&amp;TEXT(BJ192," 0.##0")</f>
        <v>O12= 1.583</v>
      </c>
      <c r="BY192" s="122" t="str">
        <f>"O3="&amp;TEXT(BK192," 0.##0")</f>
        <v>O3= 0.479</v>
      </c>
      <c r="BZ192" s="122" t="str">
        <f>"O11="&amp;TEXT(BL192," 0.##0")</f>
        <v>O11= 0.848</v>
      </c>
      <c r="CA192" s="122" t="str">
        <f>"O7="&amp;TEXT(BM192," 0.##0")</f>
        <v>O7= 0.691</v>
      </c>
      <c r="CB192" s="122" t="str">
        <f>"O9="&amp;TEXT(BN192," 0.##0")</f>
        <v>O9= 0.788</v>
      </c>
      <c r="CC192" s="88"/>
      <c r="CD192" s="88"/>
      <c r="CF192" s="88"/>
      <c r="CG192" s="25"/>
      <c r="CH192" s="25"/>
      <c r="CI192" s="32" t="s">
        <v>744</v>
      </c>
      <c r="CJ192" s="14"/>
      <c r="CK192" s="14"/>
      <c r="CL192" s="51" t="str">
        <f>"V3 ="&amp;TEXT(BI192," 0.##0")</f>
        <v>V3 = 0.243</v>
      </c>
      <c r="CM192" s="51" t="str">
        <f>"V3' ="&amp;TEXT(BI193," 0.##0")</f>
        <v>V3' = 0.243</v>
      </c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32" t="s">
        <v>744</v>
      </c>
      <c r="DM192" s="83"/>
      <c r="DN192" s="25"/>
    </row>
    <row r="193" spans="3:118" x14ac:dyDescent="0.35">
      <c r="C193" s="4" t="s">
        <v>655</v>
      </c>
      <c r="D193" s="8" t="s">
        <v>61</v>
      </c>
      <c r="E193" s="4" t="s">
        <v>654</v>
      </c>
      <c r="F193" s="4" t="s">
        <v>55</v>
      </c>
      <c r="G193" s="4" t="s">
        <v>259</v>
      </c>
      <c r="H193" s="7" t="s">
        <v>692</v>
      </c>
      <c r="I193" s="7" t="s">
        <v>818</v>
      </c>
      <c r="J193" s="4" t="s">
        <v>143</v>
      </c>
      <c r="N193" s="4" t="s">
        <v>655</v>
      </c>
      <c r="O193" s="8" t="s">
        <v>61</v>
      </c>
      <c r="P193" s="34">
        <v>1.8180000000000001</v>
      </c>
      <c r="Q193" s="34">
        <v>1.9950000000000001</v>
      </c>
      <c r="R193" s="34">
        <v>1.819</v>
      </c>
      <c r="S193" s="35">
        <v>2.0209999999999999</v>
      </c>
      <c r="T193" s="35">
        <v>1.617</v>
      </c>
      <c r="U193" s="34">
        <v>2.23</v>
      </c>
      <c r="W193" s="4" t="s">
        <v>655</v>
      </c>
      <c r="X193" s="8" t="s">
        <v>61</v>
      </c>
      <c r="Y193" s="12">
        <f t="shared" si="139"/>
        <v>0.96027023384793775</v>
      </c>
      <c r="Z193" s="12">
        <f t="shared" si="139"/>
        <v>0.59516362043102233</v>
      </c>
      <c r="AA193" s="12">
        <f t="shared" si="139"/>
        <v>0.95767841292997702</v>
      </c>
      <c r="AB193" s="12">
        <f t="shared" si="139"/>
        <v>0.55477692155025959</v>
      </c>
      <c r="AC193" s="12">
        <f t="shared" si="139"/>
        <v>1.6531833011892711</v>
      </c>
      <c r="AD193" s="12">
        <f t="shared" si="139"/>
        <v>0.31535570530654911</v>
      </c>
      <c r="AE193" s="12"/>
      <c r="AF193" s="68">
        <f t="shared" si="140"/>
        <v>5.0364281952550174</v>
      </c>
      <c r="AG193" s="43">
        <f t="shared" si="141"/>
        <v>5.0540265643022169</v>
      </c>
      <c r="AH193" s="43">
        <v>5</v>
      </c>
      <c r="AK193" s="14" t="s">
        <v>744</v>
      </c>
      <c r="AL193" s="32" t="s">
        <v>33</v>
      </c>
      <c r="AM193" s="14" t="s">
        <v>755</v>
      </c>
      <c r="AN193" s="14" t="s">
        <v>918</v>
      </c>
      <c r="AO193" s="14" t="s">
        <v>920</v>
      </c>
      <c r="AP193" s="14" t="s">
        <v>756</v>
      </c>
      <c r="AQ193" s="14" t="s">
        <v>922</v>
      </c>
      <c r="AR193" s="14" t="s">
        <v>924</v>
      </c>
      <c r="AS193" s="25"/>
      <c r="AT193" s="25"/>
      <c r="AU193" s="25"/>
      <c r="AV193" s="14" t="s">
        <v>744</v>
      </c>
      <c r="AW193" s="32" t="s">
        <v>33</v>
      </c>
      <c r="AX193" s="38">
        <v>2.3260000000000001</v>
      </c>
      <c r="AY193" s="38">
        <v>1.633</v>
      </c>
      <c r="AZ193" s="38">
        <v>2.0750000000000002</v>
      </c>
      <c r="BA193" s="38">
        <v>1.8640000000000001</v>
      </c>
      <c r="BB193" s="38">
        <v>1.94</v>
      </c>
      <c r="BC193" s="38">
        <v>1.891</v>
      </c>
      <c r="BD193" s="38"/>
      <c r="BE193" s="38"/>
      <c r="BF193" s="38"/>
      <c r="BG193" s="14" t="s">
        <v>744</v>
      </c>
      <c r="BH193" s="32" t="s">
        <v>33</v>
      </c>
      <c r="BI193" s="37">
        <f t="shared" si="168"/>
        <v>0.24328698761271872</v>
      </c>
      <c r="BJ193" s="37">
        <f t="shared" si="169"/>
        <v>1.5832179601652814</v>
      </c>
      <c r="BK193" s="37">
        <f t="shared" si="170"/>
        <v>0.47944066531794555</v>
      </c>
      <c r="BL193" s="37">
        <f t="shared" si="171"/>
        <v>0.84800829206045381</v>
      </c>
      <c r="BM193" s="37">
        <f t="shared" si="172"/>
        <v>0.69054767090855218</v>
      </c>
      <c r="BN193" s="37">
        <f t="shared" si="173"/>
        <v>0.78833051811045263</v>
      </c>
      <c r="BO193" s="25"/>
      <c r="BP193" s="92">
        <f t="shared" si="176"/>
        <v>4.632832094175404</v>
      </c>
      <c r="BQ193" s="88">
        <f t="shared" si="175"/>
        <v>4.4332957608417711</v>
      </c>
      <c r="BR193" s="88">
        <v>4.43</v>
      </c>
      <c r="BS193" s="88"/>
      <c r="BT193" s="88"/>
      <c r="BU193" s="14" t="s">
        <v>744</v>
      </c>
      <c r="BV193" s="115" t="s">
        <v>33</v>
      </c>
      <c r="BW193" s="122" t="str">
        <f>"O2'="&amp;TEXT(BI193," 0.##0")</f>
        <v>O2'= 0.243</v>
      </c>
      <c r="BX193" s="122" t="str">
        <f>"O12'="&amp;TEXT(BJ193," 0.##0")</f>
        <v>O12'= 1.583</v>
      </c>
      <c r="BY193" s="122" t="str">
        <f>"O3'="&amp;TEXT(BK193," 0.##0")</f>
        <v>O3'= 0.479</v>
      </c>
      <c r="BZ193" s="122" t="str">
        <f>"O11'="&amp;TEXT(BL193," 0.##0")</f>
        <v>O11'= 0.848</v>
      </c>
      <c r="CA193" s="122" t="str">
        <f>"O7'="&amp;TEXT(BM193," 0.##0")</f>
        <v>O7'= 0.691</v>
      </c>
      <c r="CB193" s="122" t="str">
        <f>"O9'="&amp;TEXT(BN193," 0.##0")</f>
        <v>O9'= 0.788</v>
      </c>
      <c r="CC193" s="88"/>
      <c r="CD193" s="88"/>
      <c r="CF193" s="88"/>
      <c r="CG193" s="25"/>
      <c r="CH193" s="25"/>
      <c r="CI193" s="32" t="s">
        <v>744</v>
      </c>
      <c r="CJ193" s="14"/>
      <c r="CK193" s="14"/>
      <c r="CL193" s="51" t="str">
        <f>"V4 ="&amp;TEXT(BN194," 0.##0")</f>
        <v>V4 = 0.322</v>
      </c>
      <c r="CM193" s="51" t="str">
        <f>"V4' ="&amp;TEXT(BN195," 0.##0")</f>
        <v>V4' = 0.322</v>
      </c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32" t="s">
        <v>744</v>
      </c>
      <c r="DM193" s="83"/>
      <c r="DN193" s="25"/>
    </row>
    <row r="194" spans="3:118" x14ac:dyDescent="0.35">
      <c r="C194" s="4" t="s">
        <v>655</v>
      </c>
      <c r="D194" s="8" t="s">
        <v>62</v>
      </c>
      <c r="E194" s="4" t="s">
        <v>691</v>
      </c>
      <c r="F194" s="4" t="s">
        <v>49</v>
      </c>
      <c r="G194" s="4" t="s">
        <v>260</v>
      </c>
      <c r="H194" s="7" t="s">
        <v>693</v>
      </c>
      <c r="I194" s="7" t="s">
        <v>694</v>
      </c>
      <c r="J194" s="4" t="s">
        <v>142</v>
      </c>
      <c r="N194" s="4" t="s">
        <v>655</v>
      </c>
      <c r="O194" s="8" t="s">
        <v>62</v>
      </c>
      <c r="P194" s="34">
        <v>1.8180000000000001</v>
      </c>
      <c r="Q194" s="34">
        <v>1.9950000000000001</v>
      </c>
      <c r="R194" s="34">
        <v>1.819</v>
      </c>
      <c r="S194" s="35">
        <v>2.0209999999999999</v>
      </c>
      <c r="T194" s="35">
        <v>1.617</v>
      </c>
      <c r="U194" s="34">
        <v>2.23</v>
      </c>
      <c r="W194" s="4" t="s">
        <v>655</v>
      </c>
      <c r="X194" s="8" t="s">
        <v>62</v>
      </c>
      <c r="Y194" s="12">
        <f t="shared" si="139"/>
        <v>0.96027023384793775</v>
      </c>
      <c r="Z194" s="12">
        <f t="shared" si="139"/>
        <v>0.59516362043102233</v>
      </c>
      <c r="AA194" s="12">
        <f t="shared" si="139"/>
        <v>0.95767841292997702</v>
      </c>
      <c r="AB194" s="12">
        <f t="shared" si="139"/>
        <v>0.55477692155025959</v>
      </c>
      <c r="AC194" s="12">
        <f t="shared" si="139"/>
        <v>1.6531833011892711</v>
      </c>
      <c r="AD194" s="12">
        <f t="shared" si="139"/>
        <v>0.31535570530654911</v>
      </c>
      <c r="AE194" s="12"/>
      <c r="AF194" s="68">
        <f t="shared" si="140"/>
        <v>5.0364281952550174</v>
      </c>
      <c r="AG194" s="43">
        <f t="shared" si="141"/>
        <v>5.0540265643022169</v>
      </c>
      <c r="AH194" s="43">
        <v>5</v>
      </c>
      <c r="AK194" s="14" t="s">
        <v>744</v>
      </c>
      <c r="AL194" s="32" t="s">
        <v>47</v>
      </c>
      <c r="AM194" s="14" t="s">
        <v>764</v>
      </c>
      <c r="AN194" s="14" t="s">
        <v>925</v>
      </c>
      <c r="AO194" s="14" t="s">
        <v>765</v>
      </c>
      <c r="AP194" s="14" t="s">
        <v>927</v>
      </c>
      <c r="AQ194" s="14" t="s">
        <v>929</v>
      </c>
      <c r="AR194" s="14" t="s">
        <v>768</v>
      </c>
      <c r="AS194" s="25"/>
      <c r="AT194" s="25"/>
      <c r="AU194" s="25"/>
      <c r="AV194" s="14" t="s">
        <v>744</v>
      </c>
      <c r="AW194" s="32" t="s">
        <v>47</v>
      </c>
      <c r="AX194" s="38">
        <v>2.0270000000000001</v>
      </c>
      <c r="AY194" s="38">
        <v>1.8120000000000001</v>
      </c>
      <c r="AZ194" s="38">
        <v>1.9990000000000001</v>
      </c>
      <c r="BA194" s="38">
        <v>1.8440000000000001</v>
      </c>
      <c r="BB194" s="38">
        <v>1.619</v>
      </c>
      <c r="BC194" s="38">
        <v>2.222</v>
      </c>
      <c r="BD194" s="38"/>
      <c r="BE194" s="38"/>
      <c r="BF194" s="38"/>
      <c r="BG194" s="14" t="s">
        <v>744</v>
      </c>
      <c r="BH194" s="32" t="s">
        <v>47</v>
      </c>
      <c r="BI194" s="37">
        <f t="shared" si="168"/>
        <v>0.54585308998396542</v>
      </c>
      <c r="BJ194" s="37">
        <f t="shared" si="169"/>
        <v>0.97596912789511869</v>
      </c>
      <c r="BK194" s="37">
        <f t="shared" si="170"/>
        <v>0.5887640736021541</v>
      </c>
      <c r="BL194" s="37">
        <f t="shared" si="171"/>
        <v>0.8951080776823942</v>
      </c>
      <c r="BM194" s="37">
        <f t="shared" si="172"/>
        <v>1.6442712834708408</v>
      </c>
      <c r="BN194" s="37">
        <f t="shared" si="173"/>
        <v>0.32224845472807889</v>
      </c>
      <c r="BO194" s="25"/>
      <c r="BP194" s="92">
        <f t="shared" si="176"/>
        <v>4.9722141073625528</v>
      </c>
      <c r="BQ194" s="88">
        <f t="shared" si="175"/>
        <v>4.9552652971236064</v>
      </c>
      <c r="BR194" s="88">
        <v>4.96</v>
      </c>
      <c r="BS194" s="88"/>
      <c r="BT194" s="88"/>
      <c r="BU194" s="14" t="s">
        <v>744</v>
      </c>
      <c r="BV194" s="115" t="s">
        <v>47</v>
      </c>
      <c r="BW194" s="122" t="str">
        <f>"O5="&amp;TEXT(BI194," 0.##0")</f>
        <v>O5= 0.546</v>
      </c>
      <c r="BX194" s="122" t="str">
        <f>"O6="&amp;TEXT(BJ194," 0.##0")</f>
        <v>O6= 0.976</v>
      </c>
      <c r="BY194" s="122" t="str">
        <f>"O4="&amp;TEXT(BK194," 0.##0")</f>
        <v>O4= 0.589</v>
      </c>
      <c r="BZ194" s="122" t="str">
        <f>"O7="&amp;TEXT(BL194," 0.##0")</f>
        <v>O7= 0.895</v>
      </c>
      <c r="CA194" s="122" t="str">
        <f>"O13="&amp;TEXT(BM194," 0.##0")</f>
        <v>O13= 1.644</v>
      </c>
      <c r="CB194" s="122" t="str">
        <f>"O2="&amp;TEXT(BN194," 0.##0")</f>
        <v>O2= 0.322</v>
      </c>
      <c r="CC194" s="88"/>
      <c r="CD194" s="88"/>
      <c r="CF194" s="88"/>
      <c r="CG194" s="25"/>
      <c r="CH194" s="25"/>
      <c r="CI194" s="84" t="s">
        <v>744</v>
      </c>
      <c r="CJ194" s="15"/>
      <c r="CK194" s="15"/>
      <c r="CL194" s="85" t="str">
        <f>"V5' ="&amp;TEXT(BN197," 0.##0")</f>
        <v>V5' = 0.285</v>
      </c>
      <c r="CM194" s="85" t="str">
        <f>"V5 ="&amp;TEXT(BN196," 0.##0")</f>
        <v>V5 = 0.285</v>
      </c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84" t="s">
        <v>744</v>
      </c>
      <c r="DM194" s="83"/>
      <c r="DN194" s="25"/>
    </row>
    <row r="195" spans="3:118" x14ac:dyDescent="0.35">
      <c r="C195" s="4" t="s">
        <v>726</v>
      </c>
      <c r="D195" s="8" t="s">
        <v>61</v>
      </c>
      <c r="E195" s="4" t="s">
        <v>863</v>
      </c>
      <c r="F195" s="4" t="s">
        <v>736</v>
      </c>
      <c r="G195" s="4" t="s">
        <v>865</v>
      </c>
      <c r="H195" s="7" t="s">
        <v>199</v>
      </c>
      <c r="I195" s="7" t="s">
        <v>867</v>
      </c>
      <c r="J195" s="4" t="s">
        <v>739</v>
      </c>
      <c r="N195" s="4" t="s">
        <v>726</v>
      </c>
      <c r="O195" s="8" t="s">
        <v>61</v>
      </c>
      <c r="P195" s="34">
        <v>1.819</v>
      </c>
      <c r="Q195" s="34">
        <v>2.012</v>
      </c>
      <c r="R195" s="34">
        <v>1.82</v>
      </c>
      <c r="S195" s="35">
        <v>2.012</v>
      </c>
      <c r="T195" s="35">
        <v>1.611</v>
      </c>
      <c r="U195" s="34">
        <v>2.2170000000000001</v>
      </c>
      <c r="W195" s="4" t="s">
        <v>726</v>
      </c>
      <c r="X195" s="8" t="s">
        <v>61</v>
      </c>
      <c r="Y195" s="12">
        <f t="shared" si="139"/>
        <v>0.95767841292997702</v>
      </c>
      <c r="Z195" s="12">
        <f t="shared" si="139"/>
        <v>0.56843695737256739</v>
      </c>
      <c r="AA195" s="12">
        <f t="shared" si="139"/>
        <v>0.95509358747582784</v>
      </c>
      <c r="AB195" s="12">
        <f t="shared" si="139"/>
        <v>0.56843695737256739</v>
      </c>
      <c r="AC195" s="12">
        <f t="shared" si="139"/>
        <v>1.6802102239982197</v>
      </c>
      <c r="AD195" s="12">
        <f t="shared" si="139"/>
        <v>0.32663272027239354</v>
      </c>
      <c r="AE195" s="12"/>
      <c r="AF195" s="68">
        <f t="shared" si="140"/>
        <v>5.0564888594215534</v>
      </c>
      <c r="AG195" s="43">
        <f t="shared" si="141"/>
        <v>5.0848798657903487</v>
      </c>
      <c r="AH195" s="43">
        <v>5</v>
      </c>
      <c r="AK195" s="14" t="s">
        <v>744</v>
      </c>
      <c r="AL195" s="32" t="s">
        <v>48</v>
      </c>
      <c r="AM195" s="14" t="s">
        <v>513</v>
      </c>
      <c r="AN195" s="14" t="s">
        <v>926</v>
      </c>
      <c r="AO195" s="14" t="s">
        <v>767</v>
      </c>
      <c r="AP195" s="14" t="s">
        <v>928</v>
      </c>
      <c r="AQ195" s="14" t="s">
        <v>930</v>
      </c>
      <c r="AR195" s="14" t="s">
        <v>766</v>
      </c>
      <c r="AS195" s="25"/>
      <c r="AT195" s="25"/>
      <c r="AU195" s="25"/>
      <c r="AV195" s="14" t="s">
        <v>744</v>
      </c>
      <c r="AW195" s="32" t="s">
        <v>48</v>
      </c>
      <c r="AX195" s="38">
        <v>2.0270000000000001</v>
      </c>
      <c r="AY195" s="38">
        <v>1.8120000000000001</v>
      </c>
      <c r="AZ195" s="38">
        <v>1.9990000000000001</v>
      </c>
      <c r="BA195" s="38">
        <v>1.8440000000000001</v>
      </c>
      <c r="BB195" s="38">
        <v>1.619</v>
      </c>
      <c r="BC195" s="38">
        <v>2.222</v>
      </c>
      <c r="BD195" s="38"/>
      <c r="BE195" s="38"/>
      <c r="BF195" s="38"/>
      <c r="BG195" s="14" t="s">
        <v>744</v>
      </c>
      <c r="BH195" s="32" t="s">
        <v>48</v>
      </c>
      <c r="BI195" s="37">
        <f t="shared" si="168"/>
        <v>0.54585308998396542</v>
      </c>
      <c r="BJ195" s="37">
        <f t="shared" si="169"/>
        <v>0.97596912789511869</v>
      </c>
      <c r="BK195" s="37">
        <f t="shared" si="170"/>
        <v>0.5887640736021541</v>
      </c>
      <c r="BL195" s="37">
        <f t="shared" si="171"/>
        <v>0.8951080776823942</v>
      </c>
      <c r="BM195" s="37">
        <f t="shared" si="172"/>
        <v>1.6442712834708408</v>
      </c>
      <c r="BN195" s="37">
        <f t="shared" si="173"/>
        <v>0.32224845472807889</v>
      </c>
      <c r="BO195" s="25"/>
      <c r="BP195" s="92">
        <f t="shared" si="176"/>
        <v>4.9722141073625528</v>
      </c>
      <c r="BQ195" s="88">
        <f t="shared" si="175"/>
        <v>4.9552652971236064</v>
      </c>
      <c r="BR195" s="88">
        <v>4.96</v>
      </c>
      <c r="BS195" s="88"/>
      <c r="BT195" s="88"/>
      <c r="BU195" s="14" t="s">
        <v>744</v>
      </c>
      <c r="BV195" s="115" t="s">
        <v>48</v>
      </c>
      <c r="BW195" s="122" t="str">
        <f>"O5'="&amp;TEXT(BI195," 0.##0")</f>
        <v>O5'= 0.546</v>
      </c>
      <c r="BX195" s="122" t="str">
        <f>"O6'="&amp;TEXT(BJ195," 0.##0")</f>
        <v>O6'= 0.976</v>
      </c>
      <c r="BY195" s="122" t="str">
        <f>"O4'="&amp;TEXT(BK195," 0.##0")</f>
        <v>O4'= 0.589</v>
      </c>
      <c r="BZ195" s="122" t="str">
        <f>"O7'="&amp;TEXT(BL195," 0.##0")</f>
        <v>O7'= 0.895</v>
      </c>
      <c r="CA195" s="122" t="str">
        <f>"O13'="&amp;TEXT(BM195," 0.##0")</f>
        <v>O13'= 1.644</v>
      </c>
      <c r="CB195" s="122" t="str">
        <f>"O2'="&amp;TEXT(BN195," 0.##0")</f>
        <v>O2'= 0.322</v>
      </c>
      <c r="CC195" s="88"/>
      <c r="CD195" s="88"/>
      <c r="CF195" s="88"/>
      <c r="CG195" s="86" t="s">
        <v>935</v>
      </c>
      <c r="CH195" s="25"/>
      <c r="CI195" s="18"/>
      <c r="CJ195" s="17">
        <f>2-(SUM(BI188+BK190))</f>
        <v>0.15668953185781298</v>
      </c>
      <c r="CK195" s="17">
        <f>2-SUM(BI189,BK191)</f>
        <v>0.15668953185781298</v>
      </c>
      <c r="CL195" s="17">
        <f>2-(SUM(BK188,BJ189,BI190,BI192,BN194,BN197))</f>
        <v>0.10455017222252083</v>
      </c>
      <c r="CM195" s="17">
        <f>2-(SUM(BJ188,BK189,BI191,BI193,BN195,BN196))</f>
        <v>0.10455017222252083</v>
      </c>
      <c r="CN195" s="17">
        <f>2-(SUM(BL189,BK192))</f>
        <v>0.27582898616846285</v>
      </c>
      <c r="CO195" s="17">
        <f>2-SUM(BK193,BL188)</f>
        <v>0.27582898616846285</v>
      </c>
      <c r="CP195" s="17">
        <f>2-SUM(BM188,BK194,BL196)</f>
        <v>0.12106802604055877</v>
      </c>
      <c r="CQ195" s="17">
        <f>2-SUM(BL197,BK195,BM189)</f>
        <v>0.12106802604055877</v>
      </c>
      <c r="CR195" s="17">
        <f>2-(SUM(BN189,BI194,BJ196))</f>
        <v>0.17785164839540224</v>
      </c>
      <c r="CS195" s="17">
        <f>2-SUM(BN188,BI195,BJ197)</f>
        <v>0.17785164839540224</v>
      </c>
      <c r="CT195" s="17">
        <f>2-SUM(BM190,BJ194)</f>
        <v>0.33348320119632913</v>
      </c>
      <c r="CU195" s="17">
        <f>2-SUM(BM191,BJ195)</f>
        <v>0.33348320119632913</v>
      </c>
      <c r="CV195" s="17">
        <f>2-SUM(BM192,BL194)</f>
        <v>0.41434425140905362</v>
      </c>
      <c r="CW195" s="17">
        <f>2-SUM(BL195,BM193)</f>
        <v>0.41434425140905362</v>
      </c>
      <c r="CX195" s="17">
        <f>2-SUM(BK197,BN190)</f>
        <v>0.27392798285338715</v>
      </c>
      <c r="CY195" s="17">
        <f>2-SUM(BN191,BK196)</f>
        <v>0.27392798285338715</v>
      </c>
      <c r="CZ195" s="17">
        <f>2-SUM(BN192,BI197)</f>
        <v>0.31170988175559211</v>
      </c>
      <c r="DA195" s="17">
        <f>2-SUM(BI196,BN193)</f>
        <v>0.31170988175559211</v>
      </c>
      <c r="DB195" s="17">
        <f>2-BJ190</f>
        <v>0.36459269114205095</v>
      </c>
      <c r="DC195" s="17">
        <f>2-BJ191</f>
        <v>0.36459269114205095</v>
      </c>
      <c r="DD195" s="17">
        <f>2-SUM(BL190,BL192)</f>
        <v>0.42505722038850302</v>
      </c>
      <c r="DE195" s="17">
        <f>2-SUM(BL191,BL193)</f>
        <v>0.42505722038850302</v>
      </c>
      <c r="DF195" s="17">
        <f>2-BJ192</f>
        <v>0.41678203983471862</v>
      </c>
      <c r="DG195" s="17">
        <f>2-BJ193</f>
        <v>0.41678203983471862</v>
      </c>
      <c r="DH195" s="17">
        <f>2-BM194</f>
        <v>0.35572871652915916</v>
      </c>
      <c r="DI195" s="17">
        <f>2-BM195</f>
        <v>0.35572871652915916</v>
      </c>
      <c r="DJ195" s="17">
        <f>2-BM196</f>
        <v>0.37340888164125796</v>
      </c>
      <c r="DK195" s="17">
        <f>2-BM197</f>
        <v>0.37340888164125796</v>
      </c>
      <c r="DL195" s="18"/>
      <c r="DM195" s="87">
        <f>SUM(CJ195:DK195)</f>
        <v>8.2100464628696166</v>
      </c>
      <c r="DN195" s="25"/>
    </row>
    <row r="196" spans="3:118" x14ac:dyDescent="0.35">
      <c r="C196" s="4" t="s">
        <v>726</v>
      </c>
      <c r="D196" s="8" t="s">
        <v>62</v>
      </c>
      <c r="E196" s="4" t="s">
        <v>864</v>
      </c>
      <c r="F196" s="4" t="s">
        <v>712</v>
      </c>
      <c r="G196" s="4" t="s">
        <v>866</v>
      </c>
      <c r="H196" s="7" t="s">
        <v>200</v>
      </c>
      <c r="I196" s="7" t="s">
        <v>868</v>
      </c>
      <c r="J196" s="4" t="s">
        <v>738</v>
      </c>
      <c r="N196" s="4" t="s">
        <v>726</v>
      </c>
      <c r="O196" s="8" t="s">
        <v>62</v>
      </c>
      <c r="P196" s="34">
        <v>1.819</v>
      </c>
      <c r="Q196" s="34">
        <v>2.012</v>
      </c>
      <c r="R196" s="34">
        <v>1.82</v>
      </c>
      <c r="S196" s="35">
        <v>2.012</v>
      </c>
      <c r="T196" s="35">
        <v>1.611</v>
      </c>
      <c r="U196" s="34">
        <v>2.2170000000000001</v>
      </c>
      <c r="W196" s="4" t="s">
        <v>726</v>
      </c>
      <c r="X196" s="8" t="s">
        <v>62</v>
      </c>
      <c r="Y196" s="12">
        <f t="shared" si="139"/>
        <v>0.95767841292997702</v>
      </c>
      <c r="Z196" s="12">
        <f t="shared" si="139"/>
        <v>0.56843695737256739</v>
      </c>
      <c r="AA196" s="12">
        <f t="shared" si="139"/>
        <v>0.95509358747582784</v>
      </c>
      <c r="AB196" s="12">
        <f t="shared" si="139"/>
        <v>0.56843695737256739</v>
      </c>
      <c r="AC196" s="12">
        <f t="shared" si="139"/>
        <v>1.6802102239982197</v>
      </c>
      <c r="AD196" s="12">
        <f t="shared" si="139"/>
        <v>0.32663272027239354</v>
      </c>
      <c r="AE196" s="12"/>
      <c r="AF196" s="68">
        <f t="shared" si="140"/>
        <v>5.0564888594215534</v>
      </c>
      <c r="AG196" s="43">
        <f t="shared" si="141"/>
        <v>5.0848798657903487</v>
      </c>
      <c r="AH196" s="43">
        <v>5</v>
      </c>
      <c r="AK196" s="14" t="s">
        <v>744</v>
      </c>
      <c r="AL196" s="32" t="s">
        <v>61</v>
      </c>
      <c r="AM196" s="14" t="s">
        <v>931</v>
      </c>
      <c r="AN196" s="14" t="s">
        <v>758</v>
      </c>
      <c r="AO196" s="14" t="s">
        <v>933</v>
      </c>
      <c r="AP196" s="14" t="s">
        <v>759</v>
      </c>
      <c r="AQ196" s="14" t="s">
        <v>214</v>
      </c>
      <c r="AR196" s="14" t="s">
        <v>763</v>
      </c>
      <c r="AS196" s="25"/>
      <c r="AT196" s="25"/>
      <c r="AU196" s="25"/>
      <c r="AV196" s="14" t="s">
        <v>744</v>
      </c>
      <c r="AW196" s="32" t="s">
        <v>61</v>
      </c>
      <c r="AX196" s="38">
        <v>1.8420000000000001</v>
      </c>
      <c r="AY196" s="38">
        <v>2.0219999999999998</v>
      </c>
      <c r="AZ196" s="38">
        <v>1.8069999999999999</v>
      </c>
      <c r="BA196" s="38">
        <v>2.0179999999999998</v>
      </c>
      <c r="BB196" s="38">
        <v>1.623</v>
      </c>
      <c r="BC196" s="38">
        <v>2.2679999999999998</v>
      </c>
      <c r="BD196" s="38"/>
      <c r="BE196" s="38"/>
      <c r="BF196" s="38"/>
      <c r="BG196" s="14" t="s">
        <v>744</v>
      </c>
      <c r="BH196" s="32" t="s">
        <v>61</v>
      </c>
      <c r="BI196" s="37">
        <f t="shared" si="168"/>
        <v>0.89995960013395515</v>
      </c>
      <c r="BJ196" s="37">
        <f t="shared" si="169"/>
        <v>0.5532795488530825</v>
      </c>
      <c r="BK196" s="37">
        <f t="shared" si="170"/>
        <v>0.98924741598918009</v>
      </c>
      <c r="BL196" s="37">
        <f t="shared" si="171"/>
        <v>0.5592933981028807</v>
      </c>
      <c r="BM196" s="37">
        <f t="shared" si="172"/>
        <v>1.626591118358742</v>
      </c>
      <c r="BN196" s="37">
        <f t="shared" si="173"/>
        <v>0.28457547894414065</v>
      </c>
      <c r="BO196" s="25"/>
      <c r="BP196" s="92">
        <f t="shared" si="176"/>
        <v>4.9129465603819815</v>
      </c>
      <c r="BQ196" s="88">
        <f t="shared" si="175"/>
        <v>4.8641118098674871</v>
      </c>
      <c r="BR196" s="88">
        <v>4.8600000000000003</v>
      </c>
      <c r="BS196" s="88"/>
      <c r="BT196" s="88"/>
      <c r="BU196" s="14" t="s">
        <v>744</v>
      </c>
      <c r="BV196" s="115" t="s">
        <v>61</v>
      </c>
      <c r="BW196" s="122" t="str">
        <f>"O9'="&amp;TEXT(BI196," 0.##0")</f>
        <v>O9'= 0.90</v>
      </c>
      <c r="BX196" s="122" t="str">
        <f>"O5="&amp;TEXT(BJ196," 0.##0")</f>
        <v>O5= 0.553</v>
      </c>
      <c r="BY196" s="122" t="str">
        <f>"O8'="&amp;TEXT(BK196," 0.##0")</f>
        <v>O8'= 0.989</v>
      </c>
      <c r="BZ196" s="122" t="str">
        <f>"O4="&amp;TEXT(BL196," 0.##0")</f>
        <v>O4= 0.559</v>
      </c>
      <c r="CA196" s="122" t="str">
        <f>"O14="&amp;TEXT(BM196," 0.##0")</f>
        <v>O14= 1.627</v>
      </c>
      <c r="CB196" s="122" t="str">
        <f>"O2'="&amp;TEXT(BN196," 0.##0")</f>
        <v>O2'= 0.285</v>
      </c>
      <c r="CC196" s="88"/>
      <c r="CD196" s="88"/>
      <c r="CF196" s="88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</row>
    <row r="197" spans="3:118" x14ac:dyDescent="0.35">
      <c r="AK197" s="14" t="s">
        <v>744</v>
      </c>
      <c r="AL197" s="32" t="s">
        <v>62</v>
      </c>
      <c r="AM197" s="14" t="s">
        <v>932</v>
      </c>
      <c r="AN197" s="14" t="s">
        <v>761</v>
      </c>
      <c r="AO197" s="14" t="s">
        <v>934</v>
      </c>
      <c r="AP197" s="14" t="s">
        <v>762</v>
      </c>
      <c r="AQ197" s="14" t="s">
        <v>215</v>
      </c>
      <c r="AR197" s="14" t="s">
        <v>760</v>
      </c>
      <c r="AS197" s="25"/>
      <c r="AT197" s="25"/>
      <c r="AU197" s="25"/>
      <c r="AV197" s="14" t="s">
        <v>744</v>
      </c>
      <c r="AW197" s="32" t="s">
        <v>62</v>
      </c>
      <c r="AX197" s="38">
        <v>1.8420000000000001</v>
      </c>
      <c r="AY197" s="38">
        <v>2.0219999999999998</v>
      </c>
      <c r="AZ197" s="38">
        <v>1.8069999999999999</v>
      </c>
      <c r="BA197" s="38">
        <v>2.0179999999999998</v>
      </c>
      <c r="BB197" s="38">
        <v>1.623</v>
      </c>
      <c r="BC197" s="38">
        <v>2.2679999999999998</v>
      </c>
      <c r="BD197" s="38"/>
      <c r="BE197" s="38"/>
      <c r="BF197" s="38"/>
      <c r="BG197" s="14" t="s">
        <v>744</v>
      </c>
      <c r="BH197" s="32" t="s">
        <v>62</v>
      </c>
      <c r="BI197" s="37">
        <f t="shared" si="168"/>
        <v>0.89995960013395515</v>
      </c>
      <c r="BJ197" s="37">
        <f t="shared" si="169"/>
        <v>0.5532795488530825</v>
      </c>
      <c r="BK197" s="37">
        <f t="shared" si="170"/>
        <v>0.98924741598918009</v>
      </c>
      <c r="BL197" s="37">
        <f t="shared" si="171"/>
        <v>0.5592933981028807</v>
      </c>
      <c r="BM197" s="37">
        <f t="shared" si="172"/>
        <v>1.626591118358742</v>
      </c>
      <c r="BN197" s="37">
        <f t="shared" si="173"/>
        <v>0.28457547894414065</v>
      </c>
      <c r="BO197" s="25"/>
      <c r="BP197" s="92">
        <f t="shared" si="176"/>
        <v>4.9129465603819815</v>
      </c>
      <c r="BQ197" s="88">
        <f t="shared" si="175"/>
        <v>4.8641118098674871</v>
      </c>
      <c r="BR197" s="88">
        <v>4.8600000000000003</v>
      </c>
      <c r="BS197" s="88"/>
      <c r="BT197" s="88"/>
      <c r="BU197" s="14" t="s">
        <v>744</v>
      </c>
      <c r="BV197" s="115" t="s">
        <v>62</v>
      </c>
      <c r="BW197" s="122" t="str">
        <f>"O9="&amp;TEXT(BI197," 0.##0")</f>
        <v>O9= 0.90</v>
      </c>
      <c r="BX197" s="122" t="str">
        <f>"O5'="&amp;TEXT(BJ197," 0.##0")</f>
        <v>O5'= 0.553</v>
      </c>
      <c r="BY197" s="122" t="str">
        <f>"O8="&amp;TEXT(BK197," 0.##0")</f>
        <v>O8= 0.989</v>
      </c>
      <c r="BZ197" s="122" t="str">
        <f>"O4'="&amp;TEXT(BL197," 0.##0")</f>
        <v>O4'= 0.559</v>
      </c>
      <c r="CA197" s="122" t="str">
        <f>"O14'="&amp;TEXT(BM197," 0.##0")</f>
        <v>O14'= 1.627</v>
      </c>
      <c r="CB197" s="122" t="str">
        <f>"O2="&amp;TEXT(BN197," 0.##0")</f>
        <v>O2= 0.285</v>
      </c>
      <c r="CC197" s="88"/>
      <c r="CD197" s="88"/>
      <c r="CF197" s="88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</row>
    <row r="198" spans="3:118" x14ac:dyDescent="0.35">
      <c r="BM198" s="25"/>
      <c r="BN198" s="25" t="s">
        <v>905</v>
      </c>
      <c r="BO198" s="25"/>
      <c r="BP198" s="93">
        <f>AVERAGE(BP188:BP197)</f>
        <v>4.7789953537130385</v>
      </c>
      <c r="BQ198" s="88"/>
      <c r="BR198" s="93">
        <f>AVERAGE(BR188:BR197)</f>
        <v>4.6574408948362676</v>
      </c>
      <c r="BS198" s="93"/>
      <c r="BT198" s="93"/>
      <c r="BU198" s="116"/>
      <c r="BV198" s="116"/>
      <c r="BW198" s="93"/>
      <c r="BX198" s="93"/>
      <c r="BY198" s="93"/>
      <c r="BZ198" s="93"/>
      <c r="CA198" s="93"/>
      <c r="CB198" s="93"/>
      <c r="CC198" s="93"/>
      <c r="CD198" s="93"/>
      <c r="CF198" s="88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</row>
    <row r="199" spans="3:118" x14ac:dyDescent="0.35">
      <c r="BM199" s="25"/>
      <c r="BN199" s="25"/>
      <c r="BO199" s="25"/>
      <c r="BP199" s="25"/>
      <c r="BQ199" s="25"/>
      <c r="BR199" s="25"/>
      <c r="BS199" s="25"/>
      <c r="BT199" s="25"/>
      <c r="BU199" s="113"/>
      <c r="BV199" s="114"/>
      <c r="BW199" s="25"/>
      <c r="BX199" s="25"/>
      <c r="BY199" s="25"/>
      <c r="BZ199" s="25"/>
      <c r="CA199" s="25"/>
      <c r="CB199" s="25"/>
      <c r="CC199" s="25"/>
      <c r="CD199" s="25"/>
      <c r="CF199" s="88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</row>
    <row r="200" spans="3:118" x14ac:dyDescent="0.35">
      <c r="E200" s="12"/>
      <c r="AK200" s="14" t="s">
        <v>769</v>
      </c>
      <c r="AL200" s="32" t="s">
        <v>0</v>
      </c>
      <c r="AM200" s="14" t="s">
        <v>770</v>
      </c>
      <c r="AN200" s="14" t="s">
        <v>771</v>
      </c>
      <c r="AO200" s="14" t="s">
        <v>612</v>
      </c>
      <c r="AP200" s="14" t="s">
        <v>772</v>
      </c>
      <c r="AQ200" s="14" t="s">
        <v>773</v>
      </c>
      <c r="AR200" s="14" t="s">
        <v>774</v>
      </c>
      <c r="AS200" s="25"/>
      <c r="AT200" s="25"/>
      <c r="AU200" s="25"/>
      <c r="AV200" s="14" t="s">
        <v>769</v>
      </c>
      <c r="AW200" s="32" t="s">
        <v>0</v>
      </c>
      <c r="AX200" s="38">
        <v>1.6839999999999999</v>
      </c>
      <c r="AY200" s="38">
        <v>2.1749999999999998</v>
      </c>
      <c r="AZ200" s="38">
        <v>2.13</v>
      </c>
      <c r="BA200" s="38">
        <v>1.706</v>
      </c>
      <c r="BB200" s="38">
        <v>1.9079999999999999</v>
      </c>
      <c r="BC200" s="38">
        <v>1.91</v>
      </c>
      <c r="BD200" s="38"/>
      <c r="BE200" s="38"/>
      <c r="BF200" s="38"/>
      <c r="BG200" s="14" t="s">
        <v>769</v>
      </c>
      <c r="BH200" s="32" t="s">
        <v>0</v>
      </c>
      <c r="BI200" s="37">
        <f t="shared" ref="BI200:BI209" si="177">EXP((1.803-AX200)/0.37)</f>
        <v>1.379362756160101</v>
      </c>
      <c r="BJ200" s="37">
        <f t="shared" ref="BJ200:BJ209" si="178">EXP((1.803-AY200)/0.37)</f>
        <v>0.36589626840674799</v>
      </c>
      <c r="BK200" s="37">
        <f t="shared" ref="BK200:BK209" si="179">EXP((1.803-AZ200)/0.37)</f>
        <v>0.41321642831270172</v>
      </c>
      <c r="BL200" s="37">
        <f t="shared" ref="BL200:BL209" si="180">EXP((1.803-BA200)/0.37)</f>
        <v>1.2997372935507561</v>
      </c>
      <c r="BM200" s="37">
        <f t="shared" ref="BM200:BM209" si="181">EXP((1.803-BB200)/0.37)</f>
        <v>0.75292942265879081</v>
      </c>
      <c r="BN200" s="37">
        <f t="shared" ref="BN200:BN209" si="182">EXP((1.803-BC200)/0.37)</f>
        <v>0.7488705137945193</v>
      </c>
      <c r="BO200" s="25"/>
      <c r="BP200" s="92">
        <f t="shared" ref="BP200" si="183">SUM(BI200:BN200)</f>
        <v>4.9600126828836162</v>
      </c>
      <c r="BQ200" s="88">
        <f t="shared" si="175"/>
        <v>4.9364995062750019</v>
      </c>
      <c r="BR200" s="88">
        <v>4.9364995062750019</v>
      </c>
      <c r="BS200" s="88"/>
      <c r="BT200" s="88"/>
      <c r="BU200" s="14" t="s">
        <v>769</v>
      </c>
      <c r="BV200" s="115" t="s">
        <v>0</v>
      </c>
      <c r="BW200" s="122" t="str">
        <f>"O1="&amp;TEXT(BI200," 0.##0")</f>
        <v>O1= 1.379</v>
      </c>
      <c r="BX200" s="122" t="str">
        <f>"O2'="&amp;TEXT(BJ200," 0.##0")</f>
        <v>O2'= 0.366</v>
      </c>
      <c r="BY200" s="122" t="str">
        <f>"O2="&amp;TEXT(BK200," 0.##0")</f>
        <v>O2= 0.413</v>
      </c>
      <c r="BZ200" s="122" t="str">
        <f>"O3'="&amp;TEXT(BL200," 0.##0")</f>
        <v>O3'= 1.30</v>
      </c>
      <c r="CA200" s="122" t="str">
        <f>"O4="&amp;TEXT(BM200," 0.##0")</f>
        <v>O4= 0.753</v>
      </c>
      <c r="CB200" s="122" t="str">
        <f>"O5'="&amp;TEXT(BN200," 0.##0")</f>
        <v>O5'= 0.749</v>
      </c>
      <c r="CC200" s="88"/>
      <c r="CD200" s="88"/>
      <c r="CF200" s="88"/>
      <c r="CG200" s="25"/>
      <c r="CH200" s="25"/>
      <c r="CI200" s="14"/>
      <c r="CJ200" s="15" t="s">
        <v>1</v>
      </c>
      <c r="CK200" s="15" t="s">
        <v>74</v>
      </c>
      <c r="CL200" s="15" t="s">
        <v>3</v>
      </c>
      <c r="CM200" s="15" t="s">
        <v>2</v>
      </c>
      <c r="CN200" s="15" t="s">
        <v>75</v>
      </c>
      <c r="CO200" s="15" t="s">
        <v>4</v>
      </c>
      <c r="CP200" s="15" t="s">
        <v>5</v>
      </c>
      <c r="CQ200" s="15" t="s">
        <v>76</v>
      </c>
      <c r="CR200" s="15" t="s">
        <v>77</v>
      </c>
      <c r="CS200" s="15" t="s">
        <v>6</v>
      </c>
      <c r="CT200" s="15" t="s">
        <v>78</v>
      </c>
      <c r="CU200" s="15" t="s">
        <v>79</v>
      </c>
      <c r="CV200" s="15" t="s">
        <v>80</v>
      </c>
      <c r="CW200" s="15" t="s">
        <v>81</v>
      </c>
      <c r="CX200" s="15" t="s">
        <v>82</v>
      </c>
      <c r="CY200" s="15" t="s">
        <v>83</v>
      </c>
      <c r="CZ200" s="15" t="s">
        <v>84</v>
      </c>
      <c r="DA200" s="15" t="s">
        <v>85</v>
      </c>
      <c r="DB200" s="15" t="s">
        <v>86</v>
      </c>
      <c r="DC200" s="15" t="s">
        <v>87</v>
      </c>
      <c r="DD200" s="15" t="s">
        <v>88</v>
      </c>
      <c r="DE200" s="15" t="s">
        <v>89</v>
      </c>
      <c r="DF200" s="15" t="s">
        <v>90</v>
      </c>
      <c r="DG200" s="15" t="s">
        <v>91</v>
      </c>
      <c r="DH200" s="15" t="s">
        <v>92</v>
      </c>
      <c r="DI200" s="15" t="s">
        <v>93</v>
      </c>
      <c r="DJ200" s="15" t="s">
        <v>94</v>
      </c>
      <c r="DK200" s="15" t="s">
        <v>95</v>
      </c>
      <c r="DL200" s="18"/>
      <c r="DM200" s="82"/>
      <c r="DN200" s="25"/>
    </row>
    <row r="201" spans="3:118" x14ac:dyDescent="0.35">
      <c r="AK201" s="14" t="s">
        <v>769</v>
      </c>
      <c r="AL201" s="32" t="s">
        <v>7</v>
      </c>
      <c r="AM201" s="14" t="s">
        <v>775</v>
      </c>
      <c r="AN201" s="14" t="s">
        <v>776</v>
      </c>
      <c r="AO201" s="14" t="s">
        <v>613</v>
      </c>
      <c r="AP201" s="14" t="s">
        <v>777</v>
      </c>
      <c r="AQ201" s="14" t="s">
        <v>778</v>
      </c>
      <c r="AR201" s="14" t="s">
        <v>779</v>
      </c>
      <c r="AS201" s="25"/>
      <c r="AT201" s="25"/>
      <c r="AU201" s="25"/>
      <c r="AV201" s="14" t="s">
        <v>769</v>
      </c>
      <c r="AW201" s="32" t="s">
        <v>7</v>
      </c>
      <c r="AX201" s="38">
        <v>1.6839999999999999</v>
      </c>
      <c r="AY201" s="38">
        <v>2.1749999999999998</v>
      </c>
      <c r="AZ201" s="38">
        <v>2.13</v>
      </c>
      <c r="BA201" s="38">
        <v>1.706</v>
      </c>
      <c r="BB201" s="38">
        <v>1.9079999999999999</v>
      </c>
      <c r="BC201" s="38">
        <v>1.91</v>
      </c>
      <c r="BD201" s="38"/>
      <c r="BE201" s="38"/>
      <c r="BF201" s="38"/>
      <c r="BG201" s="14" t="s">
        <v>769</v>
      </c>
      <c r="BH201" s="32" t="s">
        <v>7</v>
      </c>
      <c r="BI201" s="37">
        <f t="shared" si="177"/>
        <v>1.379362756160101</v>
      </c>
      <c r="BJ201" s="37">
        <f t="shared" si="178"/>
        <v>0.36589626840674799</v>
      </c>
      <c r="BK201" s="37">
        <f t="shared" si="179"/>
        <v>0.41321642831270172</v>
      </c>
      <c r="BL201" s="37">
        <f t="shared" si="180"/>
        <v>1.2997372935507561</v>
      </c>
      <c r="BM201" s="37">
        <f t="shared" si="181"/>
        <v>0.75292942265879081</v>
      </c>
      <c r="BN201" s="37">
        <f t="shared" si="182"/>
        <v>0.7488705137945193</v>
      </c>
      <c r="BO201" s="25"/>
      <c r="BP201" s="92">
        <f t="shared" ref="BP201:BP209" si="184">SUM(BI201:BN201)</f>
        <v>4.9600126828836162</v>
      </c>
      <c r="BQ201" s="88">
        <f t="shared" si="175"/>
        <v>4.9364995062750019</v>
      </c>
      <c r="BR201" s="88">
        <v>4.9364995062750019</v>
      </c>
      <c r="BS201" s="88"/>
      <c r="BT201" s="88"/>
      <c r="BU201" s="14" t="s">
        <v>769</v>
      </c>
      <c r="BV201" s="115" t="s">
        <v>7</v>
      </c>
      <c r="BW201" s="122" t="str">
        <f>"O1'="&amp;TEXT(BI201," 0.##0")</f>
        <v>O1'= 1.379</v>
      </c>
      <c r="BX201" s="122" t="str">
        <f>"O2="&amp;TEXT(BJ201," 0.##0")</f>
        <v>O2= 0.366</v>
      </c>
      <c r="BY201" s="122" t="str">
        <f>"O2'="&amp;TEXT(BK201," 0.##0")</f>
        <v>O2'= 0.413</v>
      </c>
      <c r="BZ201" s="122" t="str">
        <f>"O3="&amp;TEXT(BL201," 0.##0")</f>
        <v>O3= 1.30</v>
      </c>
      <c r="CA201" s="122" t="str">
        <f>"O4'="&amp;TEXT(BM201," 0.##0")</f>
        <v>O4'= 0.753</v>
      </c>
      <c r="CB201" s="122" t="str">
        <f>"O5="&amp;TEXT(BN201," 0.##0")</f>
        <v>O5= 0.749</v>
      </c>
      <c r="CC201" s="88"/>
      <c r="CD201" s="88"/>
      <c r="CF201" s="88"/>
      <c r="CG201" s="25"/>
      <c r="CH201" s="25"/>
      <c r="CI201" s="32" t="s">
        <v>769</v>
      </c>
      <c r="CJ201" s="51" t="str">
        <f>"V1 ="&amp;TEXT(BI200," 0.##0")</f>
        <v>V1 = 1.379</v>
      </c>
      <c r="CK201" s="51" t="str">
        <f>"V1' ="&amp;TEXT(BI201," 0.##0")</f>
        <v>V1' = 1.379</v>
      </c>
      <c r="CL201" s="51" t="str">
        <f>"V1 ="&amp;TEXT(BK200," 0.##0")</f>
        <v>V1 = 0.413</v>
      </c>
      <c r="CM201" s="51" t="str">
        <f>"V1 ="&amp;TEXT(BJ200," 0.##0")</f>
        <v>V1 = 0.366</v>
      </c>
      <c r="CN201" s="51" t="str">
        <f>"V1' ="&amp;TEXT(BL201," 0.##0")</f>
        <v>V1' = 1.30</v>
      </c>
      <c r="CO201" s="51" t="str">
        <f>"V1 ="&amp;TEXT(BL200," 0.##0")</f>
        <v>V1 = 1.30</v>
      </c>
      <c r="CP201" s="51" t="str">
        <f>"V1 ="&amp;TEXT(BM200," 0.##0")</f>
        <v>V1 = 0.753</v>
      </c>
      <c r="CQ201" s="51" t="str">
        <f>"V1' ="&amp;TEXT(BM201," 0.##0")</f>
        <v>V1' = 0.753</v>
      </c>
      <c r="CR201" s="51" t="str">
        <f>"V1' ="&amp;TEXT(BN201," 0.##0")</f>
        <v>V1' = 0.749</v>
      </c>
      <c r="CS201" s="51" t="str">
        <f>"V1 ="&amp;TEXT(BN200," 0.##0")</f>
        <v>V1 = 0.749</v>
      </c>
      <c r="CT201" s="51" t="str">
        <f>"V2 ="&amp;TEXT(BM202," 0.##0")</f>
        <v>V2 = 0.782</v>
      </c>
      <c r="CU201" s="51" t="str">
        <f>"V2' ="&amp;TEXT(BM203," 0.##0")</f>
        <v>V2' = 0.782</v>
      </c>
      <c r="CV201" s="51" t="str">
        <f>"V3 ="&amp;TEXT(BM204," 0.##0")</f>
        <v>V3 = 0.727</v>
      </c>
      <c r="CW201" s="51" t="str">
        <f>"V3' ="&amp;TEXT(BM205," 0.##0")</f>
        <v>V3' = 0.727</v>
      </c>
      <c r="CX201" s="51" t="str">
        <f>"V2 ="&amp;TEXT(BN202," 0.##0")</f>
        <v>V2 = 0.780</v>
      </c>
      <c r="CY201" s="51" t="str">
        <f>"V2' ="&amp;TEXT(BN203," 0.##0")</f>
        <v>V2' = 0.780</v>
      </c>
      <c r="CZ201" s="51" t="str">
        <f>"V3 ="&amp;TEXT(BN204," 0.##0")</f>
        <v>V3 = 0.778</v>
      </c>
      <c r="DA201" s="51" t="str">
        <f>"V3' ="&amp;TEXT(BN205," 0.##0")</f>
        <v>V3' = 0.778</v>
      </c>
      <c r="DB201" s="51" t="str">
        <f>"V2 ="&amp;TEXT(BJ202," 0.##0")</f>
        <v>V2 = 1.662</v>
      </c>
      <c r="DC201" s="51" t="str">
        <f>"V2' ="&amp;TEXT(BJ203," 0.##0")</f>
        <v>V2' = 1.662</v>
      </c>
      <c r="DD201" s="51" t="str">
        <f>"V2 ="&amp;TEXT(BL202," 0.##0")</f>
        <v>V2 = 0.971</v>
      </c>
      <c r="DE201" s="51" t="str">
        <f>"V2' ="&amp;TEXT(BL203," 0.##0")</f>
        <v>V2' = 0.971</v>
      </c>
      <c r="DF201" s="51" t="str">
        <f>"V3 ="&amp;TEXT(BJ204," 0.##0")</f>
        <v>V3 = 1.649</v>
      </c>
      <c r="DG201" s="51" t="str">
        <f>"V3' ="&amp;TEXT(BJ205," 0.##0")</f>
        <v>V3' = 1.649</v>
      </c>
      <c r="DH201" s="51" t="str">
        <f>"V4 ="&amp;TEXT(BM206," 0.##0")</f>
        <v>V4 = 1.60</v>
      </c>
      <c r="DI201" s="51" t="str">
        <f>"V4' ="&amp;TEXT(BM207," 0.##0")</f>
        <v>V4' = 1.60</v>
      </c>
      <c r="DJ201" s="51" t="str">
        <f>"V5 ="&amp;TEXT(BM208," 0.##0")</f>
        <v>V5 = 1.613</v>
      </c>
      <c r="DK201" s="51" t="str">
        <f>"V5' ="&amp;TEXT(BM209," 0.##0")</f>
        <v>V5' = 1.613</v>
      </c>
      <c r="DL201" s="32" t="s">
        <v>769</v>
      </c>
      <c r="DM201" s="83"/>
      <c r="DN201" s="25"/>
    </row>
    <row r="202" spans="3:118" x14ac:dyDescent="0.35">
      <c r="AK202" s="14" t="s">
        <v>769</v>
      </c>
      <c r="AL202" s="32" t="s">
        <v>20</v>
      </c>
      <c r="AM202" s="14" t="s">
        <v>170</v>
      </c>
      <c r="AN202" s="14" t="s">
        <v>780</v>
      </c>
      <c r="AO202" s="14" t="s">
        <v>781</v>
      </c>
      <c r="AP202" s="14" t="s">
        <v>782</v>
      </c>
      <c r="AQ202" s="14" t="s">
        <v>783</v>
      </c>
      <c r="AR202" s="14" t="s">
        <v>784</v>
      </c>
      <c r="AS202" s="25"/>
      <c r="AT202" s="25"/>
      <c r="AU202" s="25"/>
      <c r="AV202" s="14" t="s">
        <v>769</v>
      </c>
      <c r="AW202" s="32" t="s">
        <v>20</v>
      </c>
      <c r="AX202" s="38">
        <v>2.3140000000000001</v>
      </c>
      <c r="AY202" s="38">
        <v>1.615</v>
      </c>
      <c r="AZ202" s="38">
        <v>2.1339999999999999</v>
      </c>
      <c r="BA202" s="38">
        <v>1.8140000000000001</v>
      </c>
      <c r="BB202" s="38">
        <v>1.8939999999999999</v>
      </c>
      <c r="BC202" s="38">
        <v>1.895</v>
      </c>
      <c r="BD202" s="38"/>
      <c r="BE202" s="38"/>
      <c r="BF202" s="38"/>
      <c r="BG202" s="14" t="s">
        <v>769</v>
      </c>
      <c r="BH202" s="32" t="s">
        <v>20</v>
      </c>
      <c r="BI202" s="37">
        <f t="shared" si="177"/>
        <v>0.25130672320716801</v>
      </c>
      <c r="BJ202" s="37">
        <f t="shared" si="178"/>
        <v>1.6621436224088402</v>
      </c>
      <c r="BK202" s="37">
        <f t="shared" si="179"/>
        <v>0.40877328395261847</v>
      </c>
      <c r="BL202" s="37">
        <f t="shared" si="180"/>
        <v>0.9707078515719274</v>
      </c>
      <c r="BM202" s="37">
        <f t="shared" si="181"/>
        <v>0.78196449213403618</v>
      </c>
      <c r="BN202" s="37">
        <f t="shared" si="182"/>
        <v>0.77985392798617681</v>
      </c>
      <c r="BO202" s="25"/>
      <c r="BP202" s="92">
        <f t="shared" si="184"/>
        <v>4.8547499012607673</v>
      </c>
      <c r="BQ202" s="88">
        <f t="shared" si="175"/>
        <v>4.77460534813906</v>
      </c>
      <c r="BR202" s="88">
        <v>4.77460534813906</v>
      </c>
      <c r="BS202" s="88"/>
      <c r="BT202" s="88"/>
      <c r="BU202" s="14" t="s">
        <v>769</v>
      </c>
      <c r="BV202" s="115" t="s">
        <v>20</v>
      </c>
      <c r="BW202" s="122" t="str">
        <f>"O2="&amp;TEXT(BI202," 0.##0")</f>
        <v>O2= 0.251</v>
      </c>
      <c r="BX202" s="122" t="str">
        <f>"O10="&amp;TEXT(BJ202," 0.##0")</f>
        <v>O10= 1.662</v>
      </c>
      <c r="BY202" s="122" t="str">
        <f>"O1="&amp;TEXT(BK202," 0.##0")</f>
        <v>O1= 0.409</v>
      </c>
      <c r="BZ202" s="122" t="str">
        <f>"O11="&amp;TEXT(BL202," 0.##0")</f>
        <v>O11= 0.971</v>
      </c>
      <c r="CA202" s="122" t="str">
        <f>"O6="&amp;TEXT(BM202," 0.##0")</f>
        <v>O6= 0.782</v>
      </c>
      <c r="CB202" s="122" t="str">
        <f>"O8="&amp;TEXT(BN202," 0.##0")</f>
        <v>O8= 0.780</v>
      </c>
      <c r="CC202" s="88"/>
      <c r="CD202" s="88"/>
      <c r="CF202" s="25"/>
      <c r="CG202" s="25"/>
      <c r="CH202" s="25"/>
      <c r="CI202" s="32" t="s">
        <v>769</v>
      </c>
      <c r="CJ202" s="51" t="str">
        <f>"V2 ="&amp;TEXT(BK202," 0.##0")</f>
        <v>V2 = 0.409</v>
      </c>
      <c r="CK202" s="51" t="str">
        <f>"V2' ="&amp;TEXT(BK203," 0.##0")</f>
        <v>V2' = 0.409</v>
      </c>
      <c r="CL202" s="51" t="str">
        <f>"V1' ="&amp;TEXT(BJ201," 0.##0")</f>
        <v>V1' = 0.366</v>
      </c>
      <c r="CM202" s="51" t="str">
        <f>"V1' ="&amp;TEXT(BK201," 0.##0")</f>
        <v>V1' = 0.413</v>
      </c>
      <c r="CN202" s="51" t="str">
        <f>"V3 ="&amp;TEXT(BK204," 0.##0")</f>
        <v>V3 = 0.533</v>
      </c>
      <c r="CO202" s="51" t="str">
        <f>"V3' ="&amp;TEXT(BK205," 0.##0")</f>
        <v>V3' = 0.533</v>
      </c>
      <c r="CP202" s="51" t="str">
        <f>"V4 ="&amp;TEXT(BK206," 0.##0")</f>
        <v>V4 = 0.561</v>
      </c>
      <c r="CQ202" s="51" t="str">
        <f>"V4' ="&amp;TEXT(BK207," 0.##0")</f>
        <v>V4' = 0.561</v>
      </c>
      <c r="CR202" s="51" t="str">
        <f>"V4 ="&amp;TEXT(BI206," 0.##0")</f>
        <v>V4 = 0.565</v>
      </c>
      <c r="CS202" s="51" t="str">
        <f>"V4' ="&amp;TEXT(BI207," 0.##0")</f>
        <v>V4' = 0.565</v>
      </c>
      <c r="CT202" s="51" t="str">
        <f>"V4 ="&amp;TEXT(BJ206," 0.##0")</f>
        <v>V4 = 0.968</v>
      </c>
      <c r="CU202" s="51" t="str">
        <f>"V4' ="&amp;TEXT(BJ207," 0.##0")</f>
        <v>V4' = 0.968</v>
      </c>
      <c r="CV202" s="51" t="str">
        <f>"V4 ="&amp;TEXT(BL206," 0.##0")</f>
        <v>V4 = 0.995</v>
      </c>
      <c r="CW202" s="51" t="str">
        <f>"V4' ="&amp;TEXT(BL207," 0.##0")</f>
        <v>V4' = 0.995</v>
      </c>
      <c r="CX202" s="51" t="str">
        <f>"V5' ="&amp;TEXT(BK209," 0.##0")</f>
        <v>V5' = 1.019</v>
      </c>
      <c r="CY202" s="51" t="str">
        <f>"V5 ="&amp;TEXT(BK208," 0.##0")</f>
        <v>V5 = 1.019</v>
      </c>
      <c r="CZ202" s="51" t="str">
        <f>"V5' ="&amp;TEXT(BI209," 0.##0")</f>
        <v>V5' = 0.960</v>
      </c>
      <c r="DA202" s="51" t="str">
        <f>"V5 ="&amp;TEXT(BI208," 0.##0")</f>
        <v>V5 = 0.960</v>
      </c>
      <c r="DB202" s="14"/>
      <c r="DC202" s="14"/>
      <c r="DD202" s="51" t="str">
        <f>"V3 ="&amp;TEXT(BL204," 0.##0")</f>
        <v>V3 = 0.799</v>
      </c>
      <c r="DE202" s="51" t="str">
        <f>"V3' ="&amp;TEXT(BL205," 0.##0")</f>
        <v>V3' = 0.799</v>
      </c>
      <c r="DF202" s="14"/>
      <c r="DG202" s="14"/>
      <c r="DH202" s="14"/>
      <c r="DI202" s="14"/>
      <c r="DJ202" s="14"/>
      <c r="DK202" s="14"/>
      <c r="DL202" s="32" t="s">
        <v>769</v>
      </c>
      <c r="DM202" s="83"/>
      <c r="DN202" s="25"/>
    </row>
    <row r="203" spans="3:118" x14ac:dyDescent="0.35">
      <c r="AK203" s="14" t="s">
        <v>769</v>
      </c>
      <c r="AL203" s="32" t="s">
        <v>27</v>
      </c>
      <c r="AM203" s="14" t="s">
        <v>171</v>
      </c>
      <c r="AN203" s="14" t="s">
        <v>785</v>
      </c>
      <c r="AO203" s="14" t="s">
        <v>786</v>
      </c>
      <c r="AP203" s="14" t="s">
        <v>787</v>
      </c>
      <c r="AQ203" s="14" t="s">
        <v>788</v>
      </c>
      <c r="AR203" s="14" t="s">
        <v>652</v>
      </c>
      <c r="AS203" s="25"/>
      <c r="AT203" s="25"/>
      <c r="AU203" s="25"/>
      <c r="AV203" s="14" t="s">
        <v>769</v>
      </c>
      <c r="AW203" s="32" t="s">
        <v>27</v>
      </c>
      <c r="AX203" s="38">
        <v>2.3140000000000001</v>
      </c>
      <c r="AY203" s="38">
        <v>1.615</v>
      </c>
      <c r="AZ203" s="38">
        <v>2.1339999999999999</v>
      </c>
      <c r="BA203" s="38">
        <v>1.8140000000000001</v>
      </c>
      <c r="BB203" s="38">
        <v>1.8939999999999999</v>
      </c>
      <c r="BC203" s="38">
        <v>1.895</v>
      </c>
      <c r="BD203" s="38"/>
      <c r="BE203" s="38"/>
      <c r="BF203" s="38"/>
      <c r="BG203" s="14" t="s">
        <v>769</v>
      </c>
      <c r="BH203" s="32" t="s">
        <v>27</v>
      </c>
      <c r="BI203" s="37">
        <f t="shared" si="177"/>
        <v>0.25130672320716801</v>
      </c>
      <c r="BJ203" s="37">
        <f t="shared" si="178"/>
        <v>1.6621436224088402</v>
      </c>
      <c r="BK203" s="37">
        <f t="shared" si="179"/>
        <v>0.40877328395261847</v>
      </c>
      <c r="BL203" s="37">
        <f t="shared" si="180"/>
        <v>0.9707078515719274</v>
      </c>
      <c r="BM203" s="37">
        <f t="shared" si="181"/>
        <v>0.78196449213403618</v>
      </c>
      <c r="BN203" s="37">
        <f t="shared" si="182"/>
        <v>0.77985392798617681</v>
      </c>
      <c r="BO203" s="25"/>
      <c r="BP203" s="92">
        <f t="shared" si="184"/>
        <v>4.8547499012607673</v>
      </c>
      <c r="BQ203" s="88">
        <f t="shared" si="175"/>
        <v>4.77460534813906</v>
      </c>
      <c r="BR203" s="88">
        <v>4.77460534813906</v>
      </c>
      <c r="BS203" s="88"/>
      <c r="BT203" s="88"/>
      <c r="BU203" s="14" t="s">
        <v>769</v>
      </c>
      <c r="BV203" s="115" t="s">
        <v>27</v>
      </c>
      <c r="BW203" s="122" t="str">
        <f>"O2'="&amp;TEXT(BI203," 0.##0")</f>
        <v>O2'= 0.251</v>
      </c>
      <c r="BX203" s="122" t="str">
        <f>"O10'="&amp;TEXT(BJ203," 0.##0")</f>
        <v>O10'= 1.662</v>
      </c>
      <c r="BY203" s="122" t="str">
        <f>"O1'="&amp;TEXT(BK203," 0.##0")</f>
        <v>O1'= 0.409</v>
      </c>
      <c r="BZ203" s="122" t="str">
        <f>"O11'="&amp;TEXT(BL203," 0.##0")</f>
        <v>O11'= 0.971</v>
      </c>
      <c r="CA203" s="122" t="str">
        <f>"O6'="&amp;TEXT(BM203," 0.##0")</f>
        <v>O6'= 0.782</v>
      </c>
      <c r="CB203" s="122" t="str">
        <f>"O8'="&amp;TEXT(BN203," 0.##0")</f>
        <v>O8'= 0.780</v>
      </c>
      <c r="CC203" s="88"/>
      <c r="CD203" s="88"/>
      <c r="CF203" s="25"/>
      <c r="CG203" s="25"/>
      <c r="CH203" s="25"/>
      <c r="CI203" s="32" t="s">
        <v>769</v>
      </c>
      <c r="CJ203" s="14"/>
      <c r="CK203" s="14"/>
      <c r="CL203" s="51" t="str">
        <f>"V2 ="&amp;TEXT(BI202," 0.##0")</f>
        <v>V2 = 0.251</v>
      </c>
      <c r="CM203" s="51" t="str">
        <f>"V2' ="&amp;TEXT(BI203," 0.##0")</f>
        <v>V2' = 0.251</v>
      </c>
      <c r="CN203" s="14"/>
      <c r="CO203" s="14"/>
      <c r="CP203" s="51" t="str">
        <f>"V5 ="&amp;TEXT(BL208," 0.##0")</f>
        <v>V5 = 0.552</v>
      </c>
      <c r="CQ203" s="51" t="str">
        <f>"V5' ="&amp;TEXT(BL209," 0.##0")</f>
        <v>V5' = 0.552</v>
      </c>
      <c r="CR203" s="51" t="str">
        <f>"V5 ="&amp;TEXT(BJ208," 0.##0")</f>
        <v>V5 = 0.552</v>
      </c>
      <c r="CS203" s="51" t="str">
        <f>"V5' ="&amp;TEXT(BJ209," 0.##0")</f>
        <v>V5' = 0.552</v>
      </c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32" t="s">
        <v>769</v>
      </c>
      <c r="DM203" s="83"/>
      <c r="DN203" s="25"/>
    </row>
    <row r="204" spans="3:118" x14ac:dyDescent="0.35">
      <c r="AK204" s="14" t="s">
        <v>769</v>
      </c>
      <c r="AL204" s="32" t="s">
        <v>34</v>
      </c>
      <c r="AM204" s="14" t="s">
        <v>789</v>
      </c>
      <c r="AN204" s="14" t="s">
        <v>790</v>
      </c>
      <c r="AO204" s="14" t="s">
        <v>791</v>
      </c>
      <c r="AP204" s="14" t="s">
        <v>792</v>
      </c>
      <c r="AQ204" s="14" t="s">
        <v>793</v>
      </c>
      <c r="AR204" s="14" t="s">
        <v>794</v>
      </c>
      <c r="AS204" s="25"/>
      <c r="AT204" s="25"/>
      <c r="AU204" s="25"/>
      <c r="AV204" s="14" t="s">
        <v>769</v>
      </c>
      <c r="AW204" s="32" t="s">
        <v>34</v>
      </c>
      <c r="AX204" s="38">
        <v>2.3359999999999999</v>
      </c>
      <c r="AY204" s="38">
        <v>1.6180000000000001</v>
      </c>
      <c r="AZ204" s="38">
        <v>2.036</v>
      </c>
      <c r="BA204" s="38">
        <v>1.8859999999999999</v>
      </c>
      <c r="BB204" s="38">
        <v>1.921</v>
      </c>
      <c r="BC204" s="38">
        <v>1.8959999999999999</v>
      </c>
      <c r="BD204" s="38"/>
      <c r="BE204" s="38"/>
      <c r="BF204" s="38"/>
      <c r="BG204" s="14" t="s">
        <v>769</v>
      </c>
      <c r="BH204" s="32" t="s">
        <v>34</v>
      </c>
      <c r="BI204" s="37">
        <f t="shared" si="177"/>
        <v>0.23679972423039808</v>
      </c>
      <c r="BJ204" s="37">
        <f t="shared" si="178"/>
        <v>1.6487212707001273</v>
      </c>
      <c r="BK204" s="37">
        <f t="shared" si="179"/>
        <v>0.53273576419050683</v>
      </c>
      <c r="BL204" s="37">
        <f t="shared" si="180"/>
        <v>0.799055939062432</v>
      </c>
      <c r="BM204" s="37">
        <f t="shared" si="181"/>
        <v>0.72693448755104317</v>
      </c>
      <c r="BN204" s="37">
        <f t="shared" si="182"/>
        <v>0.77774906036426894</v>
      </c>
      <c r="BO204" s="25"/>
      <c r="BP204" s="92">
        <f t="shared" si="184"/>
        <v>4.7219962460987759</v>
      </c>
      <c r="BQ204" s="88">
        <f t="shared" ref="BQ204:BQ209" si="185">(BP204*1.538)-2.692</f>
        <v>4.5704302264999175</v>
      </c>
      <c r="BR204" s="88">
        <v>4.5704302264999175</v>
      </c>
      <c r="BS204" s="88"/>
      <c r="BT204" s="88"/>
      <c r="BU204" s="14" t="s">
        <v>769</v>
      </c>
      <c r="BV204" s="115" t="s">
        <v>34</v>
      </c>
      <c r="BW204" s="122" t="str">
        <f>"O2="&amp;TEXT(BI204," 0.##0")</f>
        <v>O2= 0.237</v>
      </c>
      <c r="BX204" s="122" t="str">
        <f>"O12="&amp;TEXT(BJ204," 0.##0")</f>
        <v>O12= 1.649</v>
      </c>
      <c r="BY204" s="122" t="str">
        <f>"O3="&amp;TEXT(BK204," 0.##0")</f>
        <v>O3= 0.533</v>
      </c>
      <c r="BZ204" s="122" t="str">
        <f>"O11="&amp;TEXT(BL204," 0.##0")</f>
        <v>O11= 0.799</v>
      </c>
      <c r="CA204" s="122" t="str">
        <f>"O7="&amp;TEXT(BM204," 0.##0")</f>
        <v>O7= 0.727</v>
      </c>
      <c r="CB204" s="122" t="str">
        <f>"O9="&amp;TEXT(BN204," 0.##0")</f>
        <v>O9= 0.778</v>
      </c>
      <c r="CC204" s="88"/>
      <c r="CD204" s="88"/>
      <c r="CF204" s="25"/>
      <c r="CG204" s="25"/>
      <c r="CH204" s="25"/>
      <c r="CI204" s="32" t="s">
        <v>769</v>
      </c>
      <c r="CJ204" s="14"/>
      <c r="CK204" s="14"/>
      <c r="CL204" s="51" t="str">
        <f>"V3 ="&amp;TEXT(BI204," 0.##0")</f>
        <v>V3 = 0.237</v>
      </c>
      <c r="CM204" s="51" t="str">
        <f>"V3' ="&amp;TEXT(BI205," 0.##0")</f>
        <v>V3' = 0.237</v>
      </c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32" t="s">
        <v>769</v>
      </c>
      <c r="DM204" s="83"/>
      <c r="DN204" s="25"/>
    </row>
    <row r="205" spans="3:118" x14ac:dyDescent="0.35">
      <c r="AF205" s="43"/>
      <c r="AK205" s="14" t="s">
        <v>769</v>
      </c>
      <c r="AL205" s="32" t="s">
        <v>33</v>
      </c>
      <c r="AM205" s="14" t="s">
        <v>795</v>
      </c>
      <c r="AN205" s="14" t="s">
        <v>796</v>
      </c>
      <c r="AO205" s="14" t="s">
        <v>797</v>
      </c>
      <c r="AP205" s="14" t="s">
        <v>798</v>
      </c>
      <c r="AQ205" s="14" t="s">
        <v>799</v>
      </c>
      <c r="AR205" s="14" t="s">
        <v>800</v>
      </c>
      <c r="AS205" s="25"/>
      <c r="AT205" s="25"/>
      <c r="AU205" s="25"/>
      <c r="AV205" s="14" t="s">
        <v>769</v>
      </c>
      <c r="AW205" s="32" t="s">
        <v>33</v>
      </c>
      <c r="AX205" s="38">
        <v>2.3359999999999999</v>
      </c>
      <c r="AY205" s="38">
        <v>1.6180000000000001</v>
      </c>
      <c r="AZ205" s="38">
        <v>2.036</v>
      </c>
      <c r="BA205" s="38">
        <v>1.8859999999999999</v>
      </c>
      <c r="BB205" s="38">
        <v>1.921</v>
      </c>
      <c r="BC205" s="38">
        <v>1.8959999999999999</v>
      </c>
      <c r="BD205" s="38"/>
      <c r="BE205" s="38"/>
      <c r="BF205" s="38"/>
      <c r="BG205" s="14" t="s">
        <v>769</v>
      </c>
      <c r="BH205" s="32" t="s">
        <v>33</v>
      </c>
      <c r="BI205" s="37">
        <f t="shared" si="177"/>
        <v>0.23679972423039808</v>
      </c>
      <c r="BJ205" s="37">
        <f t="shared" si="178"/>
        <v>1.6487212707001273</v>
      </c>
      <c r="BK205" s="37">
        <f t="shared" si="179"/>
        <v>0.53273576419050683</v>
      </c>
      <c r="BL205" s="37">
        <f t="shared" si="180"/>
        <v>0.799055939062432</v>
      </c>
      <c r="BM205" s="37">
        <f t="shared" si="181"/>
        <v>0.72693448755104317</v>
      </c>
      <c r="BN205" s="37">
        <f t="shared" si="182"/>
        <v>0.77774906036426894</v>
      </c>
      <c r="BO205" s="25"/>
      <c r="BP205" s="92">
        <f t="shared" si="184"/>
        <v>4.7219962460987759</v>
      </c>
      <c r="BQ205" s="88">
        <f t="shared" si="185"/>
        <v>4.5704302264999175</v>
      </c>
      <c r="BR205" s="88">
        <v>4.5704302264999175</v>
      </c>
      <c r="BS205" s="88"/>
      <c r="BT205" s="88"/>
      <c r="BU205" s="14" t="s">
        <v>769</v>
      </c>
      <c r="BV205" s="115" t="s">
        <v>33</v>
      </c>
      <c r="BW205" s="122" t="str">
        <f>"O2'="&amp;TEXT(BI205," 0.##0")</f>
        <v>O2'= 0.237</v>
      </c>
      <c r="BX205" s="122" t="str">
        <f>"O12'="&amp;TEXT(BJ205," 0.##0")</f>
        <v>O12'= 1.649</v>
      </c>
      <c r="BY205" s="122" t="str">
        <f>"O3'="&amp;TEXT(BK205," 0.##0")</f>
        <v>O3'= 0.533</v>
      </c>
      <c r="BZ205" s="122" t="str">
        <f>"O11'="&amp;TEXT(BL205," 0.##0")</f>
        <v>O11'= 0.799</v>
      </c>
      <c r="CA205" s="122" t="str">
        <f>"O7'="&amp;TEXT(BM205," 0.##0")</f>
        <v>O7'= 0.727</v>
      </c>
      <c r="CB205" s="122" t="str">
        <f>"O9'="&amp;TEXT(BN205," 0.##0")</f>
        <v>O9'= 0.778</v>
      </c>
      <c r="CC205" s="88"/>
      <c r="CD205" s="88"/>
      <c r="CF205" s="88"/>
      <c r="CG205" s="25"/>
      <c r="CH205" s="25"/>
      <c r="CI205" s="32" t="s">
        <v>769</v>
      </c>
      <c r="CJ205" s="14"/>
      <c r="CK205" s="14"/>
      <c r="CL205" s="51" t="str">
        <f>"V4 ="&amp;TEXT(BN206," 0.##0")</f>
        <v>V4 = 0.320</v>
      </c>
      <c r="CM205" s="51" t="str">
        <f>"V4' ="&amp;TEXT(BN207," 0.##0")</f>
        <v>V4' = 0.320</v>
      </c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32" t="s">
        <v>769</v>
      </c>
      <c r="DM205" s="83"/>
      <c r="DN205" s="25"/>
    </row>
    <row r="206" spans="3:118" x14ac:dyDescent="0.35">
      <c r="AF206" s="43"/>
      <c r="AK206" s="14" t="s">
        <v>769</v>
      </c>
      <c r="AL206" s="32" t="s">
        <v>47</v>
      </c>
      <c r="AM206" s="14" t="s">
        <v>195</v>
      </c>
      <c r="AN206" s="14" t="s">
        <v>801</v>
      </c>
      <c r="AO206" s="14" t="s">
        <v>378</v>
      </c>
      <c r="AP206" s="14" t="s">
        <v>408</v>
      </c>
      <c r="AQ206" s="14" t="s">
        <v>802</v>
      </c>
      <c r="AR206" s="14" t="s">
        <v>217</v>
      </c>
      <c r="AS206" s="25"/>
      <c r="AT206" s="25"/>
      <c r="AU206" s="25"/>
      <c r="AV206" s="14" t="s">
        <v>769</v>
      </c>
      <c r="AW206" s="32" t="s">
        <v>47</v>
      </c>
      <c r="AX206" s="38">
        <v>2.0139999999999998</v>
      </c>
      <c r="AY206" s="38">
        <v>1.8149999999999999</v>
      </c>
      <c r="AZ206" s="38">
        <v>2.0169999999999999</v>
      </c>
      <c r="BA206" s="38">
        <v>1.8049999999999999</v>
      </c>
      <c r="BB206" s="38">
        <v>1.629</v>
      </c>
      <c r="BC206" s="38">
        <v>2.2250000000000001</v>
      </c>
      <c r="BD206" s="38"/>
      <c r="BE206" s="38"/>
      <c r="BF206" s="38"/>
      <c r="BG206" s="14" t="s">
        <v>769</v>
      </c>
      <c r="BH206" s="32" t="s">
        <v>47</v>
      </c>
      <c r="BI206" s="37">
        <f t="shared" si="177"/>
        <v>0.56537261463920563</v>
      </c>
      <c r="BJ206" s="37">
        <f t="shared" si="178"/>
        <v>0.96808785896333505</v>
      </c>
      <c r="BK206" s="37">
        <f t="shared" si="179"/>
        <v>0.56080704643086732</v>
      </c>
      <c r="BL206" s="37">
        <f t="shared" si="180"/>
        <v>0.99460917751103628</v>
      </c>
      <c r="BM206" s="37">
        <f t="shared" si="181"/>
        <v>1.6004266825222597</v>
      </c>
      <c r="BN206" s="37">
        <f t="shared" si="182"/>
        <v>0.31964619338397132</v>
      </c>
      <c r="BO206" s="25"/>
      <c r="BP206" s="92">
        <f t="shared" si="184"/>
        <v>5.0089495734506757</v>
      </c>
      <c r="BQ206" s="88">
        <f t="shared" si="185"/>
        <v>5.0117644439671389</v>
      </c>
      <c r="BR206" s="88">
        <v>5</v>
      </c>
      <c r="BS206" s="88"/>
      <c r="BT206" s="88"/>
      <c r="BU206" s="14" t="s">
        <v>769</v>
      </c>
      <c r="BV206" s="115" t="s">
        <v>47</v>
      </c>
      <c r="BW206" s="122" t="str">
        <f>"O5="&amp;TEXT(BI206," 0.##0")</f>
        <v>O5= 0.565</v>
      </c>
      <c r="BX206" s="122" t="str">
        <f>"O6="&amp;TEXT(BJ206," 0.##0")</f>
        <v>O6= 0.968</v>
      </c>
      <c r="BY206" s="122" t="str">
        <f>"O4="&amp;TEXT(BK206," 0.##0")</f>
        <v>O4= 0.561</v>
      </c>
      <c r="BZ206" s="122" t="str">
        <f>"O7="&amp;TEXT(BL206," 0.##0")</f>
        <v>O7= 0.995</v>
      </c>
      <c r="CA206" s="122" t="str">
        <f>"O13="&amp;TEXT(BM206," 0.##0")</f>
        <v>O13= 1.60</v>
      </c>
      <c r="CB206" s="122" t="str">
        <f>"O2="&amp;TEXT(BN206," 0.##0")</f>
        <v>O2= 0.320</v>
      </c>
      <c r="CC206" s="88"/>
      <c r="CD206" s="88"/>
      <c r="CF206" s="88"/>
      <c r="CG206" s="25"/>
      <c r="CH206" s="25"/>
      <c r="CI206" s="84" t="s">
        <v>769</v>
      </c>
      <c r="CJ206" s="15"/>
      <c r="CK206" s="15"/>
      <c r="CL206" s="85" t="str">
        <f>"V5' ="&amp;TEXT(BN209," 0.##0")</f>
        <v>V5' = 0.321</v>
      </c>
      <c r="CM206" s="85" t="str">
        <f>"V5 ="&amp;TEXT(BN208," 0.##0")</f>
        <v>V5 = 0.321</v>
      </c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84" t="s">
        <v>769</v>
      </c>
      <c r="DM206" s="83"/>
      <c r="DN206" s="25"/>
    </row>
    <row r="207" spans="3:118" x14ac:dyDescent="0.35">
      <c r="AF207" s="43"/>
      <c r="AK207" s="14" t="s">
        <v>769</v>
      </c>
      <c r="AL207" s="32" t="s">
        <v>48</v>
      </c>
      <c r="AM207" s="14" t="s">
        <v>196</v>
      </c>
      <c r="AN207" s="14" t="s">
        <v>803</v>
      </c>
      <c r="AO207" s="14" t="s">
        <v>379</v>
      </c>
      <c r="AP207" s="14" t="s">
        <v>409</v>
      </c>
      <c r="AQ207" s="14" t="s">
        <v>804</v>
      </c>
      <c r="AR207" s="14" t="s">
        <v>805</v>
      </c>
      <c r="AS207" s="25"/>
      <c r="AT207" s="25"/>
      <c r="AU207" s="25"/>
      <c r="AV207" s="14" t="s">
        <v>769</v>
      </c>
      <c r="AW207" s="32" t="s">
        <v>48</v>
      </c>
      <c r="AX207" s="38">
        <v>2.0139999999999998</v>
      </c>
      <c r="AY207" s="38">
        <v>1.8149999999999999</v>
      </c>
      <c r="AZ207" s="38">
        <v>2.0169999999999999</v>
      </c>
      <c r="BA207" s="38">
        <v>1.8049999999999999</v>
      </c>
      <c r="BB207" s="38">
        <v>1.629</v>
      </c>
      <c r="BC207" s="38">
        <v>2.2250000000000001</v>
      </c>
      <c r="BD207" s="38"/>
      <c r="BE207" s="38"/>
      <c r="BF207" s="38"/>
      <c r="BG207" s="14" t="s">
        <v>769</v>
      </c>
      <c r="BH207" s="32" t="s">
        <v>48</v>
      </c>
      <c r="BI207" s="37">
        <f t="shared" si="177"/>
        <v>0.56537261463920563</v>
      </c>
      <c r="BJ207" s="37">
        <f t="shared" si="178"/>
        <v>0.96808785896333505</v>
      </c>
      <c r="BK207" s="37">
        <f t="shared" si="179"/>
        <v>0.56080704643086732</v>
      </c>
      <c r="BL207" s="37">
        <f t="shared" si="180"/>
        <v>0.99460917751103628</v>
      </c>
      <c r="BM207" s="37">
        <f t="shared" si="181"/>
        <v>1.6004266825222597</v>
      </c>
      <c r="BN207" s="37">
        <f t="shared" si="182"/>
        <v>0.31964619338397132</v>
      </c>
      <c r="BO207" s="25"/>
      <c r="BP207" s="92">
        <f t="shared" si="184"/>
        <v>5.0089495734506757</v>
      </c>
      <c r="BQ207" s="88">
        <f t="shared" si="185"/>
        <v>5.0117644439671389</v>
      </c>
      <c r="BR207" s="88">
        <v>5</v>
      </c>
      <c r="BS207" s="88"/>
      <c r="BT207" s="88"/>
      <c r="BU207" s="14" t="s">
        <v>769</v>
      </c>
      <c r="BV207" s="115" t="s">
        <v>48</v>
      </c>
      <c r="BW207" s="122" t="str">
        <f>"O5'="&amp;TEXT(BI207," 0.##0")</f>
        <v>O5'= 0.565</v>
      </c>
      <c r="BX207" s="122" t="str">
        <f>"O6'="&amp;TEXT(BJ207," 0.##0")</f>
        <v>O6'= 0.968</v>
      </c>
      <c r="BY207" s="122" t="str">
        <f>"O4'="&amp;TEXT(BK207," 0.##0")</f>
        <v>O4'= 0.561</v>
      </c>
      <c r="BZ207" s="122" t="str">
        <f>"O7'="&amp;TEXT(BL207," 0.##0")</f>
        <v>O7'= 0.995</v>
      </c>
      <c r="CA207" s="122" t="str">
        <f>"O13'="&amp;TEXT(BM207," 0.##0")</f>
        <v>O13'= 1.60</v>
      </c>
      <c r="CB207" s="122" t="str">
        <f>"O2'="&amp;TEXT(BN207," 0.##0")</f>
        <v>O2'= 0.320</v>
      </c>
      <c r="CC207" s="88"/>
      <c r="CD207" s="88"/>
      <c r="CF207" s="88"/>
      <c r="CG207" s="86" t="s">
        <v>935</v>
      </c>
      <c r="CH207" s="25"/>
      <c r="CI207" s="18"/>
      <c r="CJ207" s="17">
        <f>2-(SUM(BI200+BK202))</f>
        <v>0.21186395988728046</v>
      </c>
      <c r="CK207" s="17">
        <f>2-SUM(BI201,BK203)</f>
        <v>0.21186395988728046</v>
      </c>
      <c r="CL207" s="17">
        <f>2-(SUM(BK200,BJ201,BI202,BI204,BN206,BN209))</f>
        <v>9.1755973611729713E-2</v>
      </c>
      <c r="CM207" s="17">
        <f>2-(SUM(BJ200,BK201,BI203,BI205,BN207,BN208))</f>
        <v>9.1755973611729713E-2</v>
      </c>
      <c r="CN207" s="17">
        <f>2-(SUM(BL201,BK204))</f>
        <v>0.1675269422587371</v>
      </c>
      <c r="CO207" s="17">
        <f>2-SUM(BK205,BL200)</f>
        <v>0.1675269422587371</v>
      </c>
      <c r="CP207" s="17">
        <f>2-SUM(BM200,BK206,BL208)</f>
        <v>0.13447731326513379</v>
      </c>
      <c r="CQ207" s="17">
        <f>2-SUM(BL209,BK207,BM201)</f>
        <v>0.13447731326513379</v>
      </c>
      <c r="CR207" s="17">
        <f>2-(SUM(BN201,BI206,BJ208))</f>
        <v>0.13397065392106722</v>
      </c>
      <c r="CS207" s="17">
        <f>2-SUM(BN200,BI207,BJ209)</f>
        <v>0.13397065392106722</v>
      </c>
      <c r="CT207" s="17">
        <f>2-SUM(BM202,BJ206)</f>
        <v>0.24994764890262866</v>
      </c>
      <c r="CU207" s="17">
        <f>2-SUM(BM203,BJ207)</f>
        <v>0.24994764890262866</v>
      </c>
      <c r="CV207" s="17">
        <f>2-SUM(BM204,BL206)</f>
        <v>0.27845633493792055</v>
      </c>
      <c r="CW207" s="17">
        <f>2-SUM(BL207,BM205)</f>
        <v>0.27845633493792055</v>
      </c>
      <c r="CX207" s="17">
        <f>2-SUM(BK209,BN202)</f>
        <v>0.20104705639627163</v>
      </c>
      <c r="CY207" s="17">
        <f>2-SUM(BN203,BK208)</f>
        <v>0.20104705639627163</v>
      </c>
      <c r="CZ207" s="17">
        <f>2-SUM(BN204,BI209)</f>
        <v>0.26198070578779342</v>
      </c>
      <c r="DA207" s="17">
        <f>2-SUM(BI208,BN205)</f>
        <v>0.26198070578779342</v>
      </c>
      <c r="DB207" s="17">
        <f>2-BJ202</f>
        <v>0.33785637759115983</v>
      </c>
      <c r="DC207" s="17">
        <f>2-BJ203</f>
        <v>0.33785637759115983</v>
      </c>
      <c r="DD207" s="17">
        <f>2-SUM(BL202,BL204)</f>
        <v>0.23023620936564049</v>
      </c>
      <c r="DE207" s="17">
        <f>2-SUM(BL203,BL205)</f>
        <v>0.23023620936564049</v>
      </c>
      <c r="DF207" s="17">
        <f>2-BJ204</f>
        <v>0.35127872929987269</v>
      </c>
      <c r="DG207" s="17">
        <f>2-BJ205</f>
        <v>0.35127872929987269</v>
      </c>
      <c r="DH207" s="17">
        <f>2-BM206</f>
        <v>0.39957331747774028</v>
      </c>
      <c r="DI207" s="17">
        <f>2-BM207</f>
        <v>0.39957331747774028</v>
      </c>
      <c r="DJ207" s="17">
        <f>2-BM208</f>
        <v>0.38654413528753273</v>
      </c>
      <c r="DK207" s="17">
        <f>2-BM209</f>
        <v>0.38654413528753273</v>
      </c>
      <c r="DL207" s="18"/>
      <c r="DM207" s="87">
        <f>SUM(CJ207:DK207)</f>
        <v>6.8730307159810167</v>
      </c>
      <c r="DN207" s="25"/>
    </row>
    <row r="208" spans="3:118" x14ac:dyDescent="0.35">
      <c r="AF208" s="43"/>
      <c r="AK208" s="14" t="s">
        <v>769</v>
      </c>
      <c r="AL208" s="32" t="s">
        <v>61</v>
      </c>
      <c r="AM208" s="14" t="s">
        <v>654</v>
      </c>
      <c r="AN208" s="14" t="s">
        <v>806</v>
      </c>
      <c r="AO208" s="14" t="s">
        <v>322</v>
      </c>
      <c r="AP208" s="14" t="s">
        <v>807</v>
      </c>
      <c r="AQ208" s="14" t="s">
        <v>808</v>
      </c>
      <c r="AR208" s="14" t="s">
        <v>809</v>
      </c>
      <c r="AS208" s="25"/>
      <c r="AT208" s="25"/>
      <c r="AU208" s="25"/>
      <c r="AV208" s="14" t="s">
        <v>769</v>
      </c>
      <c r="AW208" s="32" t="s">
        <v>61</v>
      </c>
      <c r="AX208" s="38">
        <v>1.8180000000000001</v>
      </c>
      <c r="AY208" s="38">
        <v>2.0230000000000001</v>
      </c>
      <c r="AZ208" s="38">
        <v>1.796</v>
      </c>
      <c r="BA208" s="38">
        <v>2.0230000000000001</v>
      </c>
      <c r="BB208" s="38">
        <v>1.6259999999999999</v>
      </c>
      <c r="BC208" s="38">
        <v>2.2229999999999999</v>
      </c>
      <c r="BD208" s="38"/>
      <c r="BE208" s="38"/>
      <c r="BF208" s="38"/>
      <c r="BG208" s="14" t="s">
        <v>769</v>
      </c>
      <c r="BH208" s="32" t="s">
        <v>61</v>
      </c>
      <c r="BI208" s="37">
        <f t="shared" si="177"/>
        <v>0.96027023384793775</v>
      </c>
      <c r="BJ208" s="37">
        <f t="shared" si="178"/>
        <v>0.55178621764520808</v>
      </c>
      <c r="BK208" s="37">
        <f t="shared" si="179"/>
        <v>1.0190990156175517</v>
      </c>
      <c r="BL208" s="37">
        <f t="shared" si="180"/>
        <v>0.55178621764520808</v>
      </c>
      <c r="BM208" s="37">
        <f t="shared" si="181"/>
        <v>1.6134558647124673</v>
      </c>
      <c r="BN208" s="37">
        <f t="shared" si="182"/>
        <v>0.3213786888472831</v>
      </c>
      <c r="BO208" s="25"/>
      <c r="BP208" s="92">
        <f t="shared" si="184"/>
        <v>5.0177762383156566</v>
      </c>
      <c r="BQ208" s="88">
        <f t="shared" si="185"/>
        <v>5.0253398545294798</v>
      </c>
      <c r="BR208" s="88">
        <v>5</v>
      </c>
      <c r="BS208" s="88"/>
      <c r="BT208" s="88"/>
      <c r="BU208" s="14" t="s">
        <v>769</v>
      </c>
      <c r="BV208" s="115" t="s">
        <v>61</v>
      </c>
      <c r="BW208" s="122" t="str">
        <f>"O9'="&amp;TEXT(BI208," 0.##0")</f>
        <v>O9'= 0.960</v>
      </c>
      <c r="BX208" s="122" t="str">
        <f>"O5="&amp;TEXT(BJ208," 0.##0")</f>
        <v>O5= 0.552</v>
      </c>
      <c r="BY208" s="122" t="str">
        <f>"O8'="&amp;TEXT(BK208," 0.##0")</f>
        <v>O8'= 1.019</v>
      </c>
      <c r="BZ208" s="122" t="str">
        <f>"O4="&amp;TEXT(BL208," 0.##0")</f>
        <v>O4= 0.552</v>
      </c>
      <c r="CA208" s="122" t="str">
        <f>"O14="&amp;TEXT(BM208," 0.##0")</f>
        <v>O14= 1.613</v>
      </c>
      <c r="CB208" s="122" t="str">
        <f>"O2'="&amp;TEXT(BN208," 0.##0")</f>
        <v>O2'= 0.321</v>
      </c>
      <c r="CC208" s="88"/>
      <c r="CD208" s="88"/>
      <c r="CF208" s="88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</row>
    <row r="209" spans="32:118" x14ac:dyDescent="0.35">
      <c r="AF209" s="43"/>
      <c r="AK209" s="14" t="s">
        <v>769</v>
      </c>
      <c r="AL209" s="32" t="s">
        <v>62</v>
      </c>
      <c r="AM209" s="14" t="s">
        <v>691</v>
      </c>
      <c r="AN209" s="14" t="s">
        <v>69</v>
      </c>
      <c r="AO209" s="14" t="s">
        <v>323</v>
      </c>
      <c r="AP209" s="14" t="s">
        <v>810</v>
      </c>
      <c r="AQ209" s="14" t="s">
        <v>811</v>
      </c>
      <c r="AR209" s="14" t="s">
        <v>812</v>
      </c>
      <c r="AS209" s="25"/>
      <c r="AT209" s="25"/>
      <c r="AU209" s="25"/>
      <c r="AV209" s="14" t="s">
        <v>769</v>
      </c>
      <c r="AW209" s="32" t="s">
        <v>62</v>
      </c>
      <c r="AX209" s="38">
        <v>1.8180000000000001</v>
      </c>
      <c r="AY209" s="38">
        <v>2.0230000000000001</v>
      </c>
      <c r="AZ209" s="38">
        <v>1.796</v>
      </c>
      <c r="BA209" s="38">
        <v>2.0230000000000001</v>
      </c>
      <c r="BB209" s="38">
        <v>1.6259999999999999</v>
      </c>
      <c r="BC209" s="38">
        <v>2.2229999999999999</v>
      </c>
      <c r="BD209" s="38"/>
      <c r="BE209" s="38"/>
      <c r="BF209" s="38"/>
      <c r="BG209" s="14" t="s">
        <v>769</v>
      </c>
      <c r="BH209" s="32" t="s">
        <v>62</v>
      </c>
      <c r="BI209" s="37">
        <f t="shared" si="177"/>
        <v>0.96027023384793775</v>
      </c>
      <c r="BJ209" s="37">
        <f t="shared" si="178"/>
        <v>0.55178621764520808</v>
      </c>
      <c r="BK209" s="37">
        <f t="shared" si="179"/>
        <v>1.0190990156175517</v>
      </c>
      <c r="BL209" s="37">
        <f t="shared" si="180"/>
        <v>0.55178621764520808</v>
      </c>
      <c r="BM209" s="37">
        <f t="shared" si="181"/>
        <v>1.6134558647124673</v>
      </c>
      <c r="BN209" s="37">
        <f t="shared" si="182"/>
        <v>0.3213786888472831</v>
      </c>
      <c r="BO209" s="25"/>
      <c r="BP209" s="92">
        <f t="shared" si="184"/>
        <v>5.0177762383156566</v>
      </c>
      <c r="BQ209" s="88">
        <f t="shared" si="185"/>
        <v>5.0253398545294798</v>
      </c>
      <c r="BR209" s="88">
        <v>5</v>
      </c>
      <c r="BS209" s="88"/>
      <c r="BT209" s="88"/>
      <c r="BU209" s="14" t="s">
        <v>769</v>
      </c>
      <c r="BV209" s="115" t="s">
        <v>62</v>
      </c>
      <c r="BW209" s="122" t="str">
        <f>"O9="&amp;TEXT(BI209," 0.##0")</f>
        <v>O9= 0.960</v>
      </c>
      <c r="BX209" s="122" t="str">
        <f>"O5'="&amp;TEXT(BJ209," 0.##0")</f>
        <v>O5'= 0.552</v>
      </c>
      <c r="BY209" s="122" t="str">
        <f>"O8="&amp;TEXT(BK209," 0.##0")</f>
        <v>O8= 1.019</v>
      </c>
      <c r="BZ209" s="122" t="str">
        <f>"O4'="&amp;TEXT(BL209," 0.##0")</f>
        <v>O4'= 0.552</v>
      </c>
      <c r="CA209" s="122" t="str">
        <f>"O14'="&amp;TEXT(BM209," 0.##0")</f>
        <v>O14'= 1.613</v>
      </c>
      <c r="CB209" s="122" t="str">
        <f>"O2="&amp;TEXT(BN209," 0.##0")</f>
        <v>O2= 0.321</v>
      </c>
      <c r="CC209" s="88"/>
      <c r="CD209" s="88"/>
      <c r="CF209" s="43"/>
    </row>
    <row r="210" spans="32:118" x14ac:dyDescent="0.35">
      <c r="AF210" s="43"/>
      <c r="BM210" s="25"/>
      <c r="BN210" s="25" t="s">
        <v>905</v>
      </c>
      <c r="BO210" s="25"/>
      <c r="BP210" s="93">
        <f>AVERAGE(BP200:BP209)</f>
        <v>4.912696928401898</v>
      </c>
      <c r="BQ210" s="25"/>
      <c r="BR210" s="93">
        <f>AVERAGE(BR200:BR209)</f>
        <v>4.8563070161827957</v>
      </c>
      <c r="BS210" s="93"/>
      <c r="BT210" s="93"/>
      <c r="BU210" s="116"/>
      <c r="BV210" s="116"/>
      <c r="BW210" s="93"/>
      <c r="BX210" s="93"/>
      <c r="BY210" s="93"/>
      <c r="BZ210" s="93"/>
      <c r="CA210" s="93"/>
      <c r="CB210" s="93"/>
      <c r="CC210" s="93"/>
      <c r="CD210" s="93"/>
      <c r="CF210" s="43"/>
    </row>
    <row r="211" spans="32:118" x14ac:dyDescent="0.35">
      <c r="AF211" s="43"/>
      <c r="BM211" s="25"/>
      <c r="BN211" s="25"/>
      <c r="BO211" s="25"/>
      <c r="BP211" s="25"/>
      <c r="BQ211" s="25"/>
      <c r="BR211" s="25"/>
      <c r="BS211" s="25"/>
      <c r="BT211" s="25"/>
      <c r="BU211" s="113"/>
      <c r="BV211" s="114"/>
      <c r="BW211" s="25"/>
      <c r="BX211" s="25"/>
      <c r="BY211" s="25"/>
      <c r="BZ211" s="25"/>
      <c r="CA211" s="25"/>
      <c r="CB211" s="25"/>
      <c r="CC211" s="25"/>
      <c r="CD211" s="25"/>
      <c r="CF211" s="43"/>
    </row>
    <row r="212" spans="32:118" x14ac:dyDescent="0.35">
      <c r="AF212" s="43"/>
      <c r="BM212" s="25"/>
      <c r="BN212" s="25"/>
      <c r="BO212" s="25"/>
      <c r="BP212" s="25"/>
      <c r="BQ212" s="25"/>
      <c r="BR212" s="25"/>
      <c r="BS212" s="25"/>
      <c r="BT212" s="25"/>
      <c r="BU212" s="113"/>
      <c r="BV212" s="114"/>
      <c r="BW212" s="25"/>
      <c r="BX212" s="25"/>
      <c r="BY212" s="25"/>
      <c r="BZ212" s="25"/>
      <c r="CA212" s="25"/>
      <c r="CB212" s="25"/>
      <c r="CC212" s="25"/>
      <c r="CD212" s="25"/>
      <c r="CF212" s="43"/>
    </row>
    <row r="213" spans="32:118" x14ac:dyDescent="0.35">
      <c r="AF213" s="43"/>
      <c r="BM213" s="25"/>
      <c r="BN213" s="89"/>
      <c r="BO213" s="89"/>
      <c r="BP213" s="89"/>
      <c r="BQ213" s="89"/>
      <c r="BR213" s="89"/>
      <c r="BS213" s="89"/>
      <c r="BT213" s="89"/>
      <c r="BU213" s="117"/>
      <c r="BV213" s="118"/>
      <c r="BW213" s="89"/>
      <c r="BX213" s="89"/>
      <c r="BY213" s="89"/>
      <c r="BZ213" s="89"/>
      <c r="CA213" s="89"/>
      <c r="CB213" s="89"/>
      <c r="CC213" s="89"/>
      <c r="CD213" s="89"/>
      <c r="CF213" s="43"/>
    </row>
    <row r="214" spans="32:118" x14ac:dyDescent="0.35">
      <c r="AF214" s="43"/>
      <c r="BN214" s="89"/>
      <c r="BO214" s="89"/>
      <c r="BP214" s="89"/>
      <c r="BQ214" s="89"/>
      <c r="BR214" s="89"/>
      <c r="BS214" s="89"/>
      <c r="BT214" s="89"/>
      <c r="BU214" s="117"/>
      <c r="BV214" s="118"/>
      <c r="BW214" s="89"/>
      <c r="BX214" s="89"/>
      <c r="BY214" s="89"/>
      <c r="BZ214" s="89"/>
      <c r="CA214" s="89"/>
      <c r="CB214" s="89"/>
      <c r="CC214" s="89"/>
      <c r="CD214" s="89"/>
      <c r="CF214" s="43"/>
    </row>
    <row r="215" spans="32:118" x14ac:dyDescent="0.35">
      <c r="AF215" s="43"/>
      <c r="AK215" s="75" t="s">
        <v>518</v>
      </c>
      <c r="AL215" s="76" t="s">
        <v>0</v>
      </c>
      <c r="AM215" s="75" t="s">
        <v>519</v>
      </c>
      <c r="AN215" s="75" t="s">
        <v>521</v>
      </c>
      <c r="AO215" s="75" t="s">
        <v>522</v>
      </c>
      <c r="AP215" s="75" t="s">
        <v>523</v>
      </c>
      <c r="AQ215" s="75" t="s">
        <v>525</v>
      </c>
      <c r="AR215" s="75" t="s">
        <v>527</v>
      </c>
      <c r="AS215" s="77"/>
      <c r="AT215" s="77"/>
      <c r="AU215" s="77"/>
      <c r="AV215" s="75" t="s">
        <v>518</v>
      </c>
      <c r="AW215" s="76" t="s">
        <v>0</v>
      </c>
      <c r="AX215" s="78">
        <v>1.7150000000000001</v>
      </c>
      <c r="AY215" s="78">
        <v>2.125</v>
      </c>
      <c r="AZ215" s="78">
        <v>2.125</v>
      </c>
      <c r="BA215" s="78">
        <v>1.7150000000000001</v>
      </c>
      <c r="BB215" s="78">
        <v>1.9219999999999999</v>
      </c>
      <c r="BC215" s="78">
        <v>1.9219999999999999</v>
      </c>
      <c r="BD215" s="78"/>
      <c r="BE215" s="78"/>
      <c r="BF215" s="78"/>
      <c r="BG215" s="75" t="s">
        <v>518</v>
      </c>
      <c r="BH215" s="76" t="s">
        <v>0</v>
      </c>
      <c r="BI215" s="79">
        <f t="shared" ref="BI215:BI224" si="186">EXP((1.803-AX215)/0.37)</f>
        <v>1.2685034728794933</v>
      </c>
      <c r="BJ215" s="79">
        <f t="shared" ref="BJ215:BJ224" si="187">EXP((1.803-AY215)/0.37)</f>
        <v>0.41883833439918661</v>
      </c>
      <c r="BK215" s="79">
        <f t="shared" ref="BK215:BK224" si="188">EXP((1.803-AZ215)/0.37)</f>
        <v>0.41883833439918661</v>
      </c>
      <c r="BL215" s="79">
        <f t="shared" ref="BL215:BL224" si="189">EXP((1.803-BA215)/0.37)</f>
        <v>1.2685034728794933</v>
      </c>
      <c r="BM215" s="79">
        <f t="shared" ref="BM215:BM224" si="190">EXP((1.803-BB215)/0.37)</f>
        <v>0.72497245234010876</v>
      </c>
      <c r="BN215" s="79">
        <f t="shared" ref="BN215:BN224" si="191">EXP((1.803-BC215)/0.37)</f>
        <v>0.72497245234010876</v>
      </c>
      <c r="BO215" s="77"/>
      <c r="BP215" s="95">
        <f t="shared" ref="BP215" si="192">SUM(BI215:BN215)</f>
        <v>4.8246285192375771</v>
      </c>
      <c r="BQ215" s="96">
        <f t="shared" ref="BQ215:BQ224" si="193">(BP215*1.538)-2.692</f>
        <v>4.7282786625873934</v>
      </c>
      <c r="BR215" s="94">
        <v>4.7282786625873934</v>
      </c>
      <c r="BS215" s="94"/>
      <c r="BT215" s="94"/>
      <c r="BU215" s="75" t="s">
        <v>518</v>
      </c>
      <c r="BV215" s="121" t="s">
        <v>0</v>
      </c>
      <c r="BW215" s="123" t="str">
        <f>"O1="&amp;TEXT(BI215," 0.##0")</f>
        <v>O1= 1.269</v>
      </c>
      <c r="BX215" s="123" t="str">
        <f>"O2'="&amp;TEXT(BJ215," 0.##0")</f>
        <v>O2'= 0.419</v>
      </c>
      <c r="BY215" s="123" t="str">
        <f>"O2="&amp;TEXT(BK215," 0.##0")</f>
        <v>O2= 0.419</v>
      </c>
      <c r="BZ215" s="123" t="str">
        <f>"O3'="&amp;TEXT(BL215," 0.##0")</f>
        <v>O3'= 1.269</v>
      </c>
      <c r="CA215" s="123" t="str">
        <f>"O4="&amp;TEXT(BM215," 0.##0")</f>
        <v>O4= 0.725</v>
      </c>
      <c r="CB215" s="123" t="str">
        <f>"O5'="&amp;TEXT(BN215," 0.##0")</f>
        <v>O5'= 0.725</v>
      </c>
      <c r="CC215" s="94"/>
      <c r="CD215" s="94"/>
      <c r="CG215" s="89"/>
      <c r="CH215" s="89"/>
      <c r="CI215" s="75"/>
      <c r="CJ215" s="102" t="s">
        <v>1</v>
      </c>
      <c r="CK215" s="102" t="s">
        <v>74</v>
      </c>
      <c r="CL215" s="102" t="s">
        <v>3</v>
      </c>
      <c r="CM215" s="102" t="s">
        <v>2</v>
      </c>
      <c r="CN215" s="102" t="s">
        <v>75</v>
      </c>
      <c r="CO215" s="102" t="s">
        <v>4</v>
      </c>
      <c r="CP215" s="102" t="s">
        <v>5</v>
      </c>
      <c r="CQ215" s="102" t="s">
        <v>76</v>
      </c>
      <c r="CR215" s="102" t="s">
        <v>77</v>
      </c>
      <c r="CS215" s="102" t="s">
        <v>6</v>
      </c>
      <c r="CT215" s="102" t="s">
        <v>78</v>
      </c>
      <c r="CU215" s="102" t="s">
        <v>79</v>
      </c>
      <c r="CV215" s="102" t="s">
        <v>80</v>
      </c>
      <c r="CW215" s="102" t="s">
        <v>81</v>
      </c>
      <c r="CX215" s="102" t="s">
        <v>82</v>
      </c>
      <c r="CY215" s="102" t="s">
        <v>83</v>
      </c>
      <c r="CZ215" s="102" t="s">
        <v>84</v>
      </c>
      <c r="DA215" s="102" t="s">
        <v>85</v>
      </c>
      <c r="DB215" s="102" t="s">
        <v>86</v>
      </c>
      <c r="DC215" s="102" t="s">
        <v>87</v>
      </c>
      <c r="DD215" s="102" t="s">
        <v>88</v>
      </c>
      <c r="DE215" s="102" t="s">
        <v>89</v>
      </c>
      <c r="DF215" s="102" t="s">
        <v>90</v>
      </c>
      <c r="DG215" s="102" t="s">
        <v>91</v>
      </c>
      <c r="DH215" s="102" t="s">
        <v>92</v>
      </c>
      <c r="DI215" s="102" t="s">
        <v>93</v>
      </c>
      <c r="DJ215" s="102" t="s">
        <v>94</v>
      </c>
      <c r="DK215" s="102" t="s">
        <v>95</v>
      </c>
      <c r="DL215" s="99"/>
      <c r="DM215" s="90"/>
      <c r="DN215" s="89"/>
    </row>
    <row r="216" spans="32:118" x14ac:dyDescent="0.35">
      <c r="AF216" s="43"/>
      <c r="AK216" s="75" t="s">
        <v>518</v>
      </c>
      <c r="AL216" s="76" t="s">
        <v>7</v>
      </c>
      <c r="AM216" s="75" t="s">
        <v>520</v>
      </c>
      <c r="AN216" s="75" t="s">
        <v>522</v>
      </c>
      <c r="AO216" s="75" t="s">
        <v>521</v>
      </c>
      <c r="AP216" s="75" t="s">
        <v>524</v>
      </c>
      <c r="AQ216" s="75" t="s">
        <v>526</v>
      </c>
      <c r="AR216" s="75" t="s">
        <v>528</v>
      </c>
      <c r="AS216" s="77"/>
      <c r="AT216" s="77"/>
      <c r="AU216" s="77"/>
      <c r="AV216" s="75" t="s">
        <v>518</v>
      </c>
      <c r="AW216" s="76" t="s">
        <v>7</v>
      </c>
      <c r="AX216" s="78">
        <v>1.7150000000000001</v>
      </c>
      <c r="AY216" s="78">
        <v>2.125</v>
      </c>
      <c r="AZ216" s="78">
        <v>2.125</v>
      </c>
      <c r="BA216" s="78">
        <v>1.7150000000000001</v>
      </c>
      <c r="BB216" s="78">
        <v>1.9219999999999999</v>
      </c>
      <c r="BC216" s="78">
        <v>1.9219999999999999</v>
      </c>
      <c r="BD216" s="78"/>
      <c r="BE216" s="78"/>
      <c r="BF216" s="78"/>
      <c r="BG216" s="75" t="s">
        <v>518</v>
      </c>
      <c r="BH216" s="76" t="s">
        <v>7</v>
      </c>
      <c r="BI216" s="79">
        <f t="shared" si="186"/>
        <v>1.2685034728794933</v>
      </c>
      <c r="BJ216" s="79">
        <f t="shared" si="187"/>
        <v>0.41883833439918661</v>
      </c>
      <c r="BK216" s="79">
        <f t="shared" si="188"/>
        <v>0.41883833439918661</v>
      </c>
      <c r="BL216" s="79">
        <f t="shared" si="189"/>
        <v>1.2685034728794933</v>
      </c>
      <c r="BM216" s="79">
        <f t="shared" si="190"/>
        <v>0.72497245234010876</v>
      </c>
      <c r="BN216" s="79">
        <f t="shared" si="191"/>
        <v>0.72497245234010876</v>
      </c>
      <c r="BO216" s="77"/>
      <c r="BP216" s="95">
        <f t="shared" ref="BP216:BP224" si="194">SUM(BI216:BN216)</f>
        <v>4.8246285192375771</v>
      </c>
      <c r="BQ216" s="96">
        <f t="shared" si="193"/>
        <v>4.7282786625873934</v>
      </c>
      <c r="BR216" s="94">
        <v>4.7282786625873934</v>
      </c>
      <c r="BS216" s="94"/>
      <c r="BT216" s="94"/>
      <c r="BU216" s="75" t="s">
        <v>518</v>
      </c>
      <c r="BV216" s="121" t="s">
        <v>7</v>
      </c>
      <c r="BW216" s="123" t="str">
        <f>"O1'="&amp;TEXT(BI216," 0.##0")</f>
        <v>O1'= 1.269</v>
      </c>
      <c r="BX216" s="123" t="str">
        <f>"O2="&amp;TEXT(BJ216," 0.##0")</f>
        <v>O2= 0.419</v>
      </c>
      <c r="BY216" s="123" t="str">
        <f>"O2'="&amp;TEXT(BK216," 0.##0")</f>
        <v>O2'= 0.419</v>
      </c>
      <c r="BZ216" s="123" t="str">
        <f>"O3="&amp;TEXT(BL216," 0.##0")</f>
        <v>O3= 1.269</v>
      </c>
      <c r="CA216" s="123" t="str">
        <f>"O4'="&amp;TEXT(BM216," 0.##0")</f>
        <v>O4'= 0.725</v>
      </c>
      <c r="CB216" s="123" t="str">
        <f>"O5="&amp;TEXT(BN216," 0.##0")</f>
        <v>O5= 0.725</v>
      </c>
      <c r="CC216" s="94"/>
      <c r="CD216" s="94"/>
      <c r="CG216" s="89"/>
      <c r="CH216" s="89"/>
      <c r="CI216" s="76" t="s">
        <v>518</v>
      </c>
      <c r="CJ216" s="103" t="str">
        <f>"V1 ="&amp;TEXT(BI215," 0.##0")</f>
        <v>V1 = 1.269</v>
      </c>
      <c r="CK216" s="103" t="str">
        <f>"V1' ="&amp;TEXT(BI216," 0.##0")</f>
        <v>V1' = 1.269</v>
      </c>
      <c r="CL216" s="103" t="str">
        <f>"V1 ="&amp;TEXT(BK215," 0.##0")</f>
        <v>V1 = 0.419</v>
      </c>
      <c r="CM216" s="103" t="str">
        <f>"V1 ="&amp;TEXT(BJ215," 0.##0")</f>
        <v>V1 = 0.419</v>
      </c>
      <c r="CN216" s="103" t="str">
        <f>"V1' ="&amp;TEXT(BL216," 0.##0")</f>
        <v>V1' = 1.269</v>
      </c>
      <c r="CO216" s="103" t="str">
        <f>"V1 ="&amp;TEXT(BL215," 0.##0")</f>
        <v>V1 = 1.269</v>
      </c>
      <c r="CP216" s="103" t="str">
        <f>"V1 ="&amp;TEXT(BM215," 0.##0")</f>
        <v>V1 = 0.725</v>
      </c>
      <c r="CQ216" s="103" t="str">
        <f>"V1' ="&amp;TEXT(BM216," 0.##0")</f>
        <v>V1' = 0.725</v>
      </c>
      <c r="CR216" s="103" t="str">
        <f>"V1' ="&amp;TEXT(BN216," 0.##0")</f>
        <v>V1' = 0.725</v>
      </c>
      <c r="CS216" s="103" t="str">
        <f>"V1 ="&amp;TEXT(BN215," 0.##0")</f>
        <v>V1 = 0.725</v>
      </c>
      <c r="CT216" s="103" t="str">
        <f>"V2 ="&amp;TEXT(BM217," 0.##0")</f>
        <v>V2 = 0.803</v>
      </c>
      <c r="CU216" s="103" t="str">
        <f>"V2' ="&amp;TEXT(BM218," 0.##0")</f>
        <v>V2' = 0.803</v>
      </c>
      <c r="CV216" s="103" t="str">
        <f>"V3 ="&amp;TEXT(BM219," 0.##0")</f>
        <v>V3 = 0.803</v>
      </c>
      <c r="CW216" s="103" t="str">
        <f>"V3' ="&amp;TEXT(BM220," 0.##0")</f>
        <v>V3' = 0.803</v>
      </c>
      <c r="CX216" s="103" t="str">
        <f>"V2 ="&amp;TEXT(BN217," 0.##0")</f>
        <v>V2 = 0.812</v>
      </c>
      <c r="CY216" s="103" t="str">
        <f>"V2' ="&amp;TEXT(BN218," 0.##0")</f>
        <v>V2' = 0.812</v>
      </c>
      <c r="CZ216" s="103" t="str">
        <f>"V3 ="&amp;TEXT(BN219," 0.##0")</f>
        <v>V3 = 0.812</v>
      </c>
      <c r="DA216" s="103" t="str">
        <f>"V3' ="&amp;TEXT(BN220," 0.##0")</f>
        <v>V3' = 0.812</v>
      </c>
      <c r="DB216" s="103" t="str">
        <f>"V2 ="&amp;TEXT(BJ217," 0.##0")</f>
        <v>V2 = 1.658</v>
      </c>
      <c r="DC216" s="103" t="str">
        <f>"V2' ="&amp;TEXT(BJ218," 0.##0")</f>
        <v>V2' = 1.658</v>
      </c>
      <c r="DD216" s="103" t="str">
        <f>"V2 ="&amp;TEXT(BL217," 0.##0")</f>
        <v>V2 = 0.893</v>
      </c>
      <c r="DE216" s="103" t="str">
        <f>"V2' ="&amp;TEXT(BL218," 0.##0")</f>
        <v>V2' = 0.893</v>
      </c>
      <c r="DF216" s="103" t="str">
        <f>"V3 ="&amp;TEXT(BJ219," 0.##0")</f>
        <v>V3 = 1.658</v>
      </c>
      <c r="DG216" s="103" t="str">
        <f>"V3' ="&amp;TEXT(BJ220," 0.##0")</f>
        <v>V3' = 1.658</v>
      </c>
      <c r="DH216" s="103" t="str">
        <f>"V4 ="&amp;TEXT(BM221," 0.##0")</f>
        <v>V4 = 1.680</v>
      </c>
      <c r="DI216" s="103" t="str">
        <f>"V4' ="&amp;TEXT(BM222," 0.##0")</f>
        <v>V4' = 1.680</v>
      </c>
      <c r="DJ216" s="103" t="str">
        <f>"V5 ="&amp;TEXT(BM223," 0.##0")</f>
        <v>V5 = 1.622</v>
      </c>
      <c r="DK216" s="103" t="str">
        <f>"V5' ="&amp;TEXT(BM224," 0.##0")</f>
        <v>V5' = 1.622</v>
      </c>
      <c r="DL216" s="76" t="s">
        <v>518</v>
      </c>
      <c r="DM216" s="91"/>
      <c r="DN216" s="89"/>
    </row>
    <row r="217" spans="32:118" x14ac:dyDescent="0.35">
      <c r="AF217" s="43"/>
      <c r="AK217" s="75" t="s">
        <v>518</v>
      </c>
      <c r="AL217" s="76" t="s">
        <v>20</v>
      </c>
      <c r="AM217" s="75" t="s">
        <v>170</v>
      </c>
      <c r="AN217" s="75" t="s">
        <v>173</v>
      </c>
      <c r="AO217" s="75" t="s">
        <v>530</v>
      </c>
      <c r="AP217" s="75" t="s">
        <v>532</v>
      </c>
      <c r="AQ217" s="75" t="s">
        <v>534</v>
      </c>
      <c r="AR217" s="75" t="s">
        <v>120</v>
      </c>
      <c r="AS217" s="77"/>
      <c r="AT217" s="77"/>
      <c r="AU217" s="77"/>
      <c r="AV217" s="75" t="s">
        <v>518</v>
      </c>
      <c r="AW217" s="76" t="s">
        <v>20</v>
      </c>
      <c r="AX217" s="78">
        <v>2.3140000000000001</v>
      </c>
      <c r="AY217" s="78">
        <v>1.6160000000000001</v>
      </c>
      <c r="AZ217" s="78">
        <v>2.0529999999999999</v>
      </c>
      <c r="BA217" s="78">
        <v>1.845</v>
      </c>
      <c r="BB217" s="78">
        <v>1.8839999999999999</v>
      </c>
      <c r="BC217" s="78">
        <v>1.88</v>
      </c>
      <c r="BD217" s="78"/>
      <c r="BE217" s="78"/>
      <c r="BF217" s="78"/>
      <c r="BG217" s="75" t="s">
        <v>518</v>
      </c>
      <c r="BH217" s="76" t="s">
        <v>20</v>
      </c>
      <c r="BI217" s="79">
        <f t="shared" si="186"/>
        <v>0.25130672320716801</v>
      </c>
      <c r="BJ217" s="79">
        <f t="shared" si="187"/>
        <v>1.6576574075316461</v>
      </c>
      <c r="BK217" s="79">
        <f t="shared" si="188"/>
        <v>0.50881251219738821</v>
      </c>
      <c r="BL217" s="79">
        <f t="shared" si="189"/>
        <v>0.8926921329224734</v>
      </c>
      <c r="BM217" s="79">
        <f t="shared" si="190"/>
        <v>0.80338685498763718</v>
      </c>
      <c r="BN217" s="79">
        <f t="shared" si="191"/>
        <v>0.81211923529191632</v>
      </c>
      <c r="BO217" s="77"/>
      <c r="BP217" s="95">
        <f t="shared" si="194"/>
        <v>4.9259748661382297</v>
      </c>
      <c r="BQ217" s="96">
        <f t="shared" si="193"/>
        <v>4.8841493441205976</v>
      </c>
      <c r="BR217" s="94">
        <v>4.8841493441205976</v>
      </c>
      <c r="BS217" s="94"/>
      <c r="BT217" s="94"/>
      <c r="BU217" s="75" t="s">
        <v>518</v>
      </c>
      <c r="BV217" s="121" t="s">
        <v>20</v>
      </c>
      <c r="BW217" s="123" t="str">
        <f>"O2="&amp;TEXT(BI217," 0.##0")</f>
        <v>O2= 0.251</v>
      </c>
      <c r="BX217" s="123" t="str">
        <f>"O10="&amp;TEXT(BJ217," 0.##0")</f>
        <v>O10= 1.658</v>
      </c>
      <c r="BY217" s="123" t="str">
        <f>"O1="&amp;TEXT(BK217," 0.##0")</f>
        <v>O1= 0.509</v>
      </c>
      <c r="BZ217" s="123" t="str">
        <f>"O11="&amp;TEXT(BL217," 0.##0")</f>
        <v>O11= 0.893</v>
      </c>
      <c r="CA217" s="123" t="str">
        <f>"O6="&amp;TEXT(BM217," 0.##0")</f>
        <v>O6= 0.803</v>
      </c>
      <c r="CB217" s="123" t="str">
        <f>"O8="&amp;TEXT(BN217," 0.##0")</f>
        <v>O8= 0.812</v>
      </c>
      <c r="CC217" s="94"/>
      <c r="CD217" s="94"/>
      <c r="CG217" s="89"/>
      <c r="CH217" s="89"/>
      <c r="CI217" s="76" t="s">
        <v>518</v>
      </c>
      <c r="CJ217" s="103" t="str">
        <f>"V2 ="&amp;TEXT(BK217," 0.##0")</f>
        <v>V2 = 0.509</v>
      </c>
      <c r="CK217" s="103" t="str">
        <f>"V2' ="&amp;TEXT(BK218," 0.##0")</f>
        <v>V2' = 0.509</v>
      </c>
      <c r="CL217" s="103" t="str">
        <f>"V1' ="&amp;TEXT(BJ216," 0.##0")</f>
        <v>V1' = 0.419</v>
      </c>
      <c r="CM217" s="103" t="str">
        <f>"V1' ="&amp;TEXT(BK216," 0.##0")</f>
        <v>V1' = 0.419</v>
      </c>
      <c r="CN217" s="103" t="str">
        <f>"V3 ="&amp;TEXT(BK219," 0.##0")</f>
        <v>V3 = 0.509</v>
      </c>
      <c r="CO217" s="103" t="str">
        <f>"V3' ="&amp;TEXT(BK220," 0.##0")</f>
        <v>V3' = 0.509</v>
      </c>
      <c r="CP217" s="103" t="str">
        <f>"V4 ="&amp;TEXT(BK221," 0.##0")</f>
        <v>V4 = 0.586</v>
      </c>
      <c r="CQ217" s="103" t="str">
        <f>"V4' ="&amp;TEXT(BK222," 0.##0")</f>
        <v>V4' = 0.586</v>
      </c>
      <c r="CR217" s="103" t="str">
        <f>"V4 ="&amp;TEXT(BI221," 0.##0")</f>
        <v>V4 = 0.586</v>
      </c>
      <c r="CS217" s="103" t="str">
        <f>"V4' ="&amp;TEXT(BI222," 0.##0")</f>
        <v>V4' = 0.586</v>
      </c>
      <c r="CT217" s="103" t="str">
        <f>"V4 ="&amp;TEXT(BJ221," 0.##0")</f>
        <v>V4 = 0.942</v>
      </c>
      <c r="CU217" s="103" t="str">
        <f>"V4' ="&amp;TEXT(BJ222," 0.##0")</f>
        <v>V4' = 0.942</v>
      </c>
      <c r="CV217" s="103" t="str">
        <f>"V4 ="&amp;TEXT(BL221," 0.##0")</f>
        <v>V4 = 0.942</v>
      </c>
      <c r="CW217" s="103" t="str">
        <f>"V4' ="&amp;TEXT(BL222," 0.##0")</f>
        <v>V4' = 0.942</v>
      </c>
      <c r="CX217" s="103" t="str">
        <f>"V5' ="&amp;TEXT(BK224," 0.##0")</f>
        <v>V5' = 0.947</v>
      </c>
      <c r="CY217" s="103" t="str">
        <f>"V5 ="&amp;TEXT(BK223," 0.##0")</f>
        <v>V5 = 0.947</v>
      </c>
      <c r="CZ217" s="103" t="str">
        <f>"V5' ="&amp;TEXT(BI224," 0.##0")</f>
        <v>V5' = 0.947</v>
      </c>
      <c r="DA217" s="103" t="str">
        <f>"V5 ="&amp;TEXT(BI223," 0.##0")</f>
        <v>V5 = 0.947</v>
      </c>
      <c r="DB217" s="75"/>
      <c r="DC217" s="75"/>
      <c r="DD217" s="103" t="str">
        <f>"V3 ="&amp;TEXT(BL219," 0.##0")</f>
        <v>V3 = 0.893</v>
      </c>
      <c r="DE217" s="103" t="str">
        <f>"V3' ="&amp;TEXT(BL220," 0.##0")</f>
        <v>V3' = 0.893</v>
      </c>
      <c r="DF217" s="75"/>
      <c r="DG217" s="75"/>
      <c r="DH217" s="75"/>
      <c r="DI217" s="75"/>
      <c r="DJ217" s="75"/>
      <c r="DK217" s="75"/>
      <c r="DL217" s="76" t="s">
        <v>518</v>
      </c>
      <c r="DM217" s="91"/>
      <c r="DN217" s="89"/>
    </row>
    <row r="218" spans="32:118" x14ac:dyDescent="0.35">
      <c r="AF218" s="43"/>
      <c r="AK218" s="75" t="s">
        <v>518</v>
      </c>
      <c r="AL218" s="76" t="s">
        <v>27</v>
      </c>
      <c r="AM218" s="75" t="s">
        <v>171</v>
      </c>
      <c r="AN218" s="75" t="s">
        <v>174</v>
      </c>
      <c r="AO218" s="75" t="s">
        <v>531</v>
      </c>
      <c r="AP218" s="75" t="s">
        <v>533</v>
      </c>
      <c r="AQ218" s="75" t="s">
        <v>535</v>
      </c>
      <c r="AR218" s="75" t="s">
        <v>121</v>
      </c>
      <c r="AS218" s="77"/>
      <c r="AT218" s="77"/>
      <c r="AU218" s="77"/>
      <c r="AV218" s="75" t="s">
        <v>518</v>
      </c>
      <c r="AW218" s="76" t="s">
        <v>27</v>
      </c>
      <c r="AX218" s="78">
        <v>2.3140000000000001</v>
      </c>
      <c r="AY218" s="78">
        <v>1.6160000000000001</v>
      </c>
      <c r="AZ218" s="78">
        <v>2.0529999999999999</v>
      </c>
      <c r="BA218" s="78">
        <v>1.845</v>
      </c>
      <c r="BB218" s="78">
        <v>1.8839999999999999</v>
      </c>
      <c r="BC218" s="78">
        <v>1.88</v>
      </c>
      <c r="BD218" s="78"/>
      <c r="BE218" s="78"/>
      <c r="BF218" s="78"/>
      <c r="BG218" s="75" t="s">
        <v>518</v>
      </c>
      <c r="BH218" s="76" t="s">
        <v>27</v>
      </c>
      <c r="BI218" s="79">
        <f t="shared" si="186"/>
        <v>0.25130672320716801</v>
      </c>
      <c r="BJ218" s="79">
        <f t="shared" si="187"/>
        <v>1.6576574075316461</v>
      </c>
      <c r="BK218" s="79">
        <f t="shared" si="188"/>
        <v>0.50881251219738821</v>
      </c>
      <c r="BL218" s="79">
        <f t="shared" si="189"/>
        <v>0.8926921329224734</v>
      </c>
      <c r="BM218" s="79">
        <f t="shared" si="190"/>
        <v>0.80338685498763718</v>
      </c>
      <c r="BN218" s="79">
        <f t="shared" si="191"/>
        <v>0.81211923529191632</v>
      </c>
      <c r="BO218" s="77"/>
      <c r="BP218" s="95">
        <f t="shared" si="194"/>
        <v>4.9259748661382297</v>
      </c>
      <c r="BQ218" s="96">
        <f t="shared" si="193"/>
        <v>4.8841493441205976</v>
      </c>
      <c r="BR218" s="94">
        <v>4.8841493441205976</v>
      </c>
      <c r="BS218" s="94"/>
      <c r="BT218" s="94"/>
      <c r="BU218" s="75" t="s">
        <v>518</v>
      </c>
      <c r="BV218" s="121" t="s">
        <v>27</v>
      </c>
      <c r="BW218" s="123" t="str">
        <f>"O2'="&amp;TEXT(BI218," 0.##0")</f>
        <v>O2'= 0.251</v>
      </c>
      <c r="BX218" s="123" t="str">
        <f>"O10'="&amp;TEXT(BJ218," 0.##0")</f>
        <v>O10'= 1.658</v>
      </c>
      <c r="BY218" s="123" t="str">
        <f>"O1'="&amp;TEXT(BK218," 0.##0")</f>
        <v>O1'= 0.509</v>
      </c>
      <c r="BZ218" s="123" t="str">
        <f>"O11'="&amp;TEXT(BL218," 0.##0")</f>
        <v>O11'= 0.893</v>
      </c>
      <c r="CA218" s="123" t="str">
        <f>"O6'="&amp;TEXT(BM218," 0.##0")</f>
        <v>O6'= 0.803</v>
      </c>
      <c r="CB218" s="123" t="str">
        <f>"O8'="&amp;TEXT(BN218," 0.##0")</f>
        <v>O8'= 0.812</v>
      </c>
      <c r="CC218" s="94"/>
      <c r="CD218" s="94"/>
      <c r="CF218" s="43"/>
      <c r="CG218" s="89"/>
      <c r="CH218" s="89"/>
      <c r="CI218" s="76" t="s">
        <v>518</v>
      </c>
      <c r="CJ218" s="75"/>
      <c r="CK218" s="75"/>
      <c r="CL218" s="103" t="str">
        <f>"V2 ="&amp;TEXT(BI217," 0.##0")</f>
        <v>V2 = 0.251</v>
      </c>
      <c r="CM218" s="103" t="str">
        <f>"V2' ="&amp;TEXT(BI218," 0.##0")</f>
        <v>V2' = 0.251</v>
      </c>
      <c r="CN218" s="75"/>
      <c r="CO218" s="75"/>
      <c r="CP218" s="103" t="str">
        <f>"V5 ="&amp;TEXT(BL223," 0.##0")</f>
        <v>V5 = 0.543</v>
      </c>
      <c r="CQ218" s="103" t="str">
        <f>"V5' ="&amp;TEXT(BL224," 0.##0")</f>
        <v>V5' = 0.543</v>
      </c>
      <c r="CR218" s="103" t="str">
        <f>"V5 ="&amp;TEXT(BJ223," 0.##0")</f>
        <v>V5 = 0.543</v>
      </c>
      <c r="CS218" s="103" t="str">
        <f>"V5' ="&amp;TEXT(BJ224," 0.##0")</f>
        <v>V5' = 0.543</v>
      </c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6" t="s">
        <v>518</v>
      </c>
      <c r="DM218" s="91"/>
      <c r="DN218" s="89"/>
    </row>
    <row r="219" spans="32:118" x14ac:dyDescent="0.35">
      <c r="AF219" s="43"/>
      <c r="AK219" s="75" t="s">
        <v>518</v>
      </c>
      <c r="AL219" s="76" t="s">
        <v>34</v>
      </c>
      <c r="AM219" s="75" t="s">
        <v>170</v>
      </c>
      <c r="AN219" s="75" t="s">
        <v>536</v>
      </c>
      <c r="AO219" s="75" t="s">
        <v>538</v>
      </c>
      <c r="AP219" s="75" t="s">
        <v>532</v>
      </c>
      <c r="AQ219" s="75" t="s">
        <v>540</v>
      </c>
      <c r="AR219" s="75" t="s">
        <v>542</v>
      </c>
      <c r="AS219" s="77"/>
      <c r="AT219" s="77"/>
      <c r="AU219" s="77"/>
      <c r="AV219" s="75" t="s">
        <v>518</v>
      </c>
      <c r="AW219" s="76" t="s">
        <v>34</v>
      </c>
      <c r="AX219" s="78">
        <v>2.3140000000000001</v>
      </c>
      <c r="AY219" s="78">
        <v>1.6160000000000001</v>
      </c>
      <c r="AZ219" s="78">
        <v>2.0529999999999999</v>
      </c>
      <c r="BA219" s="78">
        <v>1.845</v>
      </c>
      <c r="BB219" s="78">
        <v>1.8839999999999999</v>
      </c>
      <c r="BC219" s="78">
        <v>1.88</v>
      </c>
      <c r="BD219" s="78"/>
      <c r="BE219" s="78"/>
      <c r="BF219" s="78"/>
      <c r="BG219" s="75" t="s">
        <v>518</v>
      </c>
      <c r="BH219" s="76" t="s">
        <v>34</v>
      </c>
      <c r="BI219" s="79">
        <f t="shared" si="186"/>
        <v>0.25130672320716801</v>
      </c>
      <c r="BJ219" s="79">
        <f t="shared" si="187"/>
        <v>1.6576574075316461</v>
      </c>
      <c r="BK219" s="79">
        <f t="shared" si="188"/>
        <v>0.50881251219738821</v>
      </c>
      <c r="BL219" s="79">
        <f t="shared" si="189"/>
        <v>0.8926921329224734</v>
      </c>
      <c r="BM219" s="79">
        <f t="shared" si="190"/>
        <v>0.80338685498763718</v>
      </c>
      <c r="BN219" s="79">
        <f t="shared" si="191"/>
        <v>0.81211923529191632</v>
      </c>
      <c r="BO219" s="77"/>
      <c r="BP219" s="95">
        <f t="shared" si="194"/>
        <v>4.9259748661382297</v>
      </c>
      <c r="BQ219" s="96">
        <f t="shared" si="193"/>
        <v>4.8841493441205976</v>
      </c>
      <c r="BR219" s="94">
        <v>4.8841493441205976</v>
      </c>
      <c r="BS219" s="94"/>
      <c r="BT219" s="94"/>
      <c r="BU219" s="75" t="s">
        <v>518</v>
      </c>
      <c r="BV219" s="121" t="s">
        <v>34</v>
      </c>
      <c r="BW219" s="123" t="str">
        <f>"O2="&amp;TEXT(BI219," 0.##0")</f>
        <v>O2= 0.251</v>
      </c>
      <c r="BX219" s="123" t="str">
        <f>"O12="&amp;TEXT(BJ219," 0.##0")</f>
        <v>O12= 1.658</v>
      </c>
      <c r="BY219" s="123" t="str">
        <f>"O3="&amp;TEXT(BK219," 0.##0")</f>
        <v>O3= 0.509</v>
      </c>
      <c r="BZ219" s="123" t="str">
        <f>"O11="&amp;TEXT(BL219," 0.##0")</f>
        <v>O11= 0.893</v>
      </c>
      <c r="CA219" s="123" t="str">
        <f>"O7="&amp;TEXT(BM219," 0.##0")</f>
        <v>O7= 0.803</v>
      </c>
      <c r="CB219" s="123" t="str">
        <f>"O9="&amp;TEXT(BN219," 0.##0")</f>
        <v>O9= 0.812</v>
      </c>
      <c r="CC219" s="94"/>
      <c r="CD219" s="94"/>
      <c r="CF219" s="43"/>
      <c r="CG219" s="89"/>
      <c r="CH219" s="89"/>
      <c r="CI219" s="76" t="s">
        <v>518</v>
      </c>
      <c r="CJ219" s="75"/>
      <c r="CK219" s="75"/>
      <c r="CL219" s="103" t="str">
        <f>"V3 ="&amp;TEXT(BI219," 0.##0")</f>
        <v>V3 = 0.251</v>
      </c>
      <c r="CM219" s="103" t="str">
        <f>"V3' ="&amp;TEXT(BI220," 0.##0")</f>
        <v>V3' = 0.251</v>
      </c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6" t="s">
        <v>518</v>
      </c>
      <c r="DM219" s="91"/>
      <c r="DN219" s="89"/>
    </row>
    <row r="220" spans="32:118" x14ac:dyDescent="0.35">
      <c r="AF220" s="43"/>
      <c r="AK220" s="75" t="s">
        <v>518</v>
      </c>
      <c r="AL220" s="76" t="s">
        <v>33</v>
      </c>
      <c r="AM220" s="75" t="s">
        <v>171</v>
      </c>
      <c r="AN220" s="75" t="s">
        <v>537</v>
      </c>
      <c r="AO220" s="75" t="s">
        <v>539</v>
      </c>
      <c r="AP220" s="75" t="s">
        <v>533</v>
      </c>
      <c r="AQ220" s="75" t="s">
        <v>541</v>
      </c>
      <c r="AR220" s="75" t="s">
        <v>543</v>
      </c>
      <c r="AS220" s="77"/>
      <c r="AT220" s="77"/>
      <c r="AU220" s="77"/>
      <c r="AV220" s="75" t="s">
        <v>518</v>
      </c>
      <c r="AW220" s="76" t="s">
        <v>33</v>
      </c>
      <c r="AX220" s="78">
        <v>2.3140000000000001</v>
      </c>
      <c r="AY220" s="78">
        <v>1.6160000000000001</v>
      </c>
      <c r="AZ220" s="78">
        <v>2.0529999999999999</v>
      </c>
      <c r="BA220" s="78">
        <v>1.845</v>
      </c>
      <c r="BB220" s="78">
        <v>1.8839999999999999</v>
      </c>
      <c r="BC220" s="78">
        <v>1.88</v>
      </c>
      <c r="BD220" s="78"/>
      <c r="BE220" s="78"/>
      <c r="BF220" s="78"/>
      <c r="BG220" s="75" t="s">
        <v>518</v>
      </c>
      <c r="BH220" s="76" t="s">
        <v>33</v>
      </c>
      <c r="BI220" s="79">
        <f t="shared" si="186"/>
        <v>0.25130672320716801</v>
      </c>
      <c r="BJ220" s="79">
        <f t="shared" si="187"/>
        <v>1.6576574075316461</v>
      </c>
      <c r="BK220" s="79">
        <f t="shared" si="188"/>
        <v>0.50881251219738821</v>
      </c>
      <c r="BL220" s="79">
        <f t="shared" si="189"/>
        <v>0.8926921329224734</v>
      </c>
      <c r="BM220" s="79">
        <f t="shared" si="190"/>
        <v>0.80338685498763718</v>
      </c>
      <c r="BN220" s="79">
        <f t="shared" si="191"/>
        <v>0.81211923529191632</v>
      </c>
      <c r="BO220" s="77"/>
      <c r="BP220" s="95">
        <f t="shared" si="194"/>
        <v>4.9259748661382297</v>
      </c>
      <c r="BQ220" s="96">
        <f t="shared" si="193"/>
        <v>4.8841493441205976</v>
      </c>
      <c r="BR220" s="94">
        <v>4.8841493441205976</v>
      </c>
      <c r="BS220" s="94"/>
      <c r="BT220" s="94"/>
      <c r="BU220" s="75" t="s">
        <v>518</v>
      </c>
      <c r="BV220" s="121" t="s">
        <v>33</v>
      </c>
      <c r="BW220" s="123" t="str">
        <f>"O2'="&amp;TEXT(BI220," 0.##0")</f>
        <v>O2'= 0.251</v>
      </c>
      <c r="BX220" s="123" t="str">
        <f>"O12'="&amp;TEXT(BJ220," 0.##0")</f>
        <v>O12'= 1.658</v>
      </c>
      <c r="BY220" s="123" t="str">
        <f>"O3'="&amp;TEXT(BK220," 0.##0")</f>
        <v>O3'= 0.509</v>
      </c>
      <c r="BZ220" s="123" t="str">
        <f>"O11'="&amp;TEXT(BL220," 0.##0")</f>
        <v>O11'= 0.893</v>
      </c>
      <c r="CA220" s="123" t="str">
        <f>"O7'="&amp;TEXT(BM220," 0.##0")</f>
        <v>O7'= 0.803</v>
      </c>
      <c r="CB220" s="123" t="str">
        <f>"O9'="&amp;TEXT(BN220," 0.##0")</f>
        <v>O9'= 0.812</v>
      </c>
      <c r="CC220" s="94"/>
      <c r="CD220" s="94"/>
      <c r="CF220" s="43"/>
      <c r="CG220" s="89"/>
      <c r="CH220" s="89"/>
      <c r="CI220" s="76" t="s">
        <v>518</v>
      </c>
      <c r="CJ220" s="75"/>
      <c r="CK220" s="75"/>
      <c r="CL220" s="103" t="str">
        <f>"V4 ="&amp;TEXT(BN221," 0.##0")</f>
        <v>V4 = 0.291</v>
      </c>
      <c r="CM220" s="103" t="str">
        <f>"V4' ="&amp;TEXT(BN222," 0.##0")</f>
        <v>V4' = 0.291</v>
      </c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6" t="s">
        <v>518</v>
      </c>
      <c r="DM220" s="91"/>
      <c r="DN220" s="89"/>
    </row>
    <row r="221" spans="32:118" x14ac:dyDescent="0.35">
      <c r="AF221" s="43"/>
      <c r="AK221" s="75" t="s">
        <v>518</v>
      </c>
      <c r="AL221" s="76" t="s">
        <v>47</v>
      </c>
      <c r="AM221" s="75" t="s">
        <v>544</v>
      </c>
      <c r="AN221" s="75" t="s">
        <v>546</v>
      </c>
      <c r="AO221" s="75" t="s">
        <v>212</v>
      </c>
      <c r="AP221" s="75" t="s">
        <v>548</v>
      </c>
      <c r="AQ221" s="75" t="s">
        <v>550</v>
      </c>
      <c r="AR221" s="75" t="s">
        <v>551</v>
      </c>
      <c r="AS221" s="77"/>
      <c r="AT221" s="77"/>
      <c r="AU221" s="77"/>
      <c r="AV221" s="75" t="s">
        <v>518</v>
      </c>
      <c r="AW221" s="76" t="s">
        <v>47</v>
      </c>
      <c r="AX221" s="78">
        <v>2.0009999999999999</v>
      </c>
      <c r="AY221" s="78">
        <v>1.825</v>
      </c>
      <c r="AZ221" s="78">
        <v>2.0009999999999999</v>
      </c>
      <c r="BA221" s="78">
        <v>1.825</v>
      </c>
      <c r="BB221" s="78">
        <v>1.611</v>
      </c>
      <c r="BC221" s="78">
        <v>2.2599999999999998</v>
      </c>
      <c r="BD221" s="78"/>
      <c r="BE221" s="78"/>
      <c r="BF221" s="78"/>
      <c r="BG221" s="75" t="s">
        <v>518</v>
      </c>
      <c r="BH221" s="76" t="s">
        <v>47</v>
      </c>
      <c r="BI221" s="79">
        <f t="shared" si="186"/>
        <v>0.5855901509934861</v>
      </c>
      <c r="BJ221" s="79">
        <f t="shared" si="187"/>
        <v>0.94227373310338758</v>
      </c>
      <c r="BK221" s="79">
        <f t="shared" si="188"/>
        <v>0.5855901509934861</v>
      </c>
      <c r="BL221" s="79">
        <f t="shared" si="189"/>
        <v>0.94227373310338758</v>
      </c>
      <c r="BM221" s="79">
        <f t="shared" si="190"/>
        <v>1.6802102239982197</v>
      </c>
      <c r="BN221" s="79">
        <f t="shared" si="191"/>
        <v>0.29079546302835774</v>
      </c>
      <c r="BO221" s="77"/>
      <c r="BP221" s="95">
        <f t="shared" si="194"/>
        <v>5.0267334552203256</v>
      </c>
      <c r="BQ221" s="96">
        <f t="shared" si="193"/>
        <v>5.0391160541288604</v>
      </c>
      <c r="BR221" s="94">
        <v>5</v>
      </c>
      <c r="BS221" s="94"/>
      <c r="BT221" s="94"/>
      <c r="BU221" s="75" t="s">
        <v>518</v>
      </c>
      <c r="BV221" s="121" t="s">
        <v>47</v>
      </c>
      <c r="BW221" s="123" t="str">
        <f>"O5="&amp;TEXT(BI221," 0.##0")</f>
        <v>O5= 0.586</v>
      </c>
      <c r="BX221" s="123" t="str">
        <f>"O6="&amp;TEXT(BJ221," 0.##0")</f>
        <v>O6= 0.942</v>
      </c>
      <c r="BY221" s="123" t="str">
        <f>"O4="&amp;TEXT(BK221," 0.##0")</f>
        <v>O4= 0.586</v>
      </c>
      <c r="BZ221" s="123" t="str">
        <f>"O7="&amp;TEXT(BL221," 0.##0")</f>
        <v>O7= 0.942</v>
      </c>
      <c r="CA221" s="123" t="str">
        <f>"O13="&amp;TEXT(BM221," 0.##0")</f>
        <v>O13= 1.680</v>
      </c>
      <c r="CB221" s="123" t="str">
        <f>"O2="&amp;TEXT(BN221," 0.##0")</f>
        <v>O2= 0.291</v>
      </c>
      <c r="CC221" s="94"/>
      <c r="CD221" s="94"/>
      <c r="CF221" s="43"/>
      <c r="CG221" s="89"/>
      <c r="CH221" s="89"/>
      <c r="CI221" s="104" t="s">
        <v>518</v>
      </c>
      <c r="CJ221" s="102"/>
      <c r="CK221" s="102"/>
      <c r="CL221" s="105" t="str">
        <f>"V5' ="&amp;TEXT(BN224," 0.##0")</f>
        <v>V5' = 0.319</v>
      </c>
      <c r="CM221" s="105" t="str">
        <f>"V5 ="&amp;TEXT(BN223," 0.##0")</f>
        <v>V5 = 0.319</v>
      </c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4" t="s">
        <v>518</v>
      </c>
      <c r="DM221" s="91"/>
      <c r="DN221" s="89"/>
    </row>
    <row r="222" spans="32:118" x14ac:dyDescent="0.35">
      <c r="AF222" s="43"/>
      <c r="AK222" s="75" t="s">
        <v>518</v>
      </c>
      <c r="AL222" s="76" t="s">
        <v>48</v>
      </c>
      <c r="AM222" s="75" t="s">
        <v>545</v>
      </c>
      <c r="AN222" s="75" t="s">
        <v>547</v>
      </c>
      <c r="AO222" s="75" t="s">
        <v>213</v>
      </c>
      <c r="AP222" s="75" t="s">
        <v>549</v>
      </c>
      <c r="AQ222" s="75" t="s">
        <v>737</v>
      </c>
      <c r="AR222" s="75" t="s">
        <v>552</v>
      </c>
      <c r="AS222" s="77"/>
      <c r="AT222" s="77"/>
      <c r="AU222" s="77"/>
      <c r="AV222" s="75" t="s">
        <v>518</v>
      </c>
      <c r="AW222" s="76" t="s">
        <v>48</v>
      </c>
      <c r="AX222" s="78">
        <v>2.0009999999999999</v>
      </c>
      <c r="AY222" s="78">
        <v>1.825</v>
      </c>
      <c r="AZ222" s="78">
        <v>2.0009999999999999</v>
      </c>
      <c r="BA222" s="78">
        <v>1.825</v>
      </c>
      <c r="BB222" s="78">
        <v>1.611</v>
      </c>
      <c r="BC222" s="78">
        <v>2.2599999999999998</v>
      </c>
      <c r="BD222" s="78"/>
      <c r="BE222" s="78"/>
      <c r="BF222" s="78"/>
      <c r="BG222" s="75" t="s">
        <v>518</v>
      </c>
      <c r="BH222" s="76" t="s">
        <v>48</v>
      </c>
      <c r="BI222" s="79">
        <f t="shared" si="186"/>
        <v>0.5855901509934861</v>
      </c>
      <c r="BJ222" s="79">
        <f t="shared" si="187"/>
        <v>0.94227373310338758</v>
      </c>
      <c r="BK222" s="79">
        <f t="shared" si="188"/>
        <v>0.5855901509934861</v>
      </c>
      <c r="BL222" s="79">
        <f t="shared" si="189"/>
        <v>0.94227373310338758</v>
      </c>
      <c r="BM222" s="79">
        <f t="shared" si="190"/>
        <v>1.6802102239982197</v>
      </c>
      <c r="BN222" s="79">
        <f t="shared" si="191"/>
        <v>0.29079546302835774</v>
      </c>
      <c r="BO222" s="77"/>
      <c r="BP222" s="95">
        <f t="shared" si="194"/>
        <v>5.0267334552203256</v>
      </c>
      <c r="BQ222" s="96">
        <f t="shared" si="193"/>
        <v>5.0391160541288604</v>
      </c>
      <c r="BR222" s="94">
        <v>5</v>
      </c>
      <c r="BS222" s="94"/>
      <c r="BT222" s="94"/>
      <c r="BU222" s="75" t="s">
        <v>518</v>
      </c>
      <c r="BV222" s="121" t="s">
        <v>48</v>
      </c>
      <c r="BW222" s="123" t="str">
        <f>"O5'="&amp;TEXT(BI222," 0.##0")</f>
        <v>O5'= 0.586</v>
      </c>
      <c r="BX222" s="123" t="str">
        <f>"O6'="&amp;TEXT(BJ222," 0.##0")</f>
        <v>O6'= 0.942</v>
      </c>
      <c r="BY222" s="123" t="str">
        <f>"O4'="&amp;TEXT(BK222," 0.##0")</f>
        <v>O4'= 0.586</v>
      </c>
      <c r="BZ222" s="123" t="str">
        <f>"O7'="&amp;TEXT(BL222," 0.##0")</f>
        <v>O7'= 0.942</v>
      </c>
      <c r="CA222" s="123" t="str">
        <f>"O13'="&amp;TEXT(BM222," 0.##0")</f>
        <v>O13'= 1.680</v>
      </c>
      <c r="CB222" s="123" t="str">
        <f>"O2'="&amp;TEXT(BN222," 0.##0")</f>
        <v>O2'= 0.291</v>
      </c>
      <c r="CC222" s="94"/>
      <c r="CD222" s="94"/>
      <c r="CF222" s="43"/>
      <c r="CG222" s="98" t="s">
        <v>935</v>
      </c>
      <c r="CH222" s="77"/>
      <c r="CI222" s="99"/>
      <c r="CJ222" s="100">
        <f>2-(SUM(BI215+BK217))</f>
        <v>0.2226840149231184</v>
      </c>
      <c r="CK222" s="100">
        <f>2-SUM(BI216,BK218)</f>
        <v>0.2226840149231184</v>
      </c>
      <c r="CL222" s="100">
        <f>2-(SUM(BK215,BJ216,BI217,BI219,BN221,BN224))</f>
        <v>5.0130970612674686E-2</v>
      </c>
      <c r="CM222" s="100">
        <f>2-(SUM(BJ215,BK216,BI218,BI220,BN222,BN223))</f>
        <v>5.0130970612674686E-2</v>
      </c>
      <c r="CN222" s="100">
        <f>2-(SUM(BL216,BK219))</f>
        <v>0.2226840149231184</v>
      </c>
      <c r="CO222" s="100">
        <f>2-SUM(BK220,BL215)</f>
        <v>0.2226840149231184</v>
      </c>
      <c r="CP222" s="100">
        <f>2-SUM(BM215,BK221,BL223)</f>
        <v>0.14652690379559519</v>
      </c>
      <c r="CQ222" s="100">
        <f>2-SUM(BL224,BK222,BM216)</f>
        <v>0.14652690379559541</v>
      </c>
      <c r="CR222" s="100">
        <f>2-(SUM(BN216,BI221,BJ223))</f>
        <v>0.14652690379559519</v>
      </c>
      <c r="CS222" s="100">
        <f>2-SUM(BN215,BI222,BJ224)</f>
        <v>0.14652690379559519</v>
      </c>
      <c r="CT222" s="100">
        <f>2-SUM(BM217,BJ221)</f>
        <v>0.25433941190897524</v>
      </c>
      <c r="CU222" s="100">
        <f>2-SUM(BM218,BJ222)</f>
        <v>0.25433941190897524</v>
      </c>
      <c r="CV222" s="100">
        <f>2-SUM(BM219,BL221)</f>
        <v>0.25433941190897524</v>
      </c>
      <c r="CW222" s="100">
        <f>2-SUM(BL222,BM220)</f>
        <v>0.25433941190897524</v>
      </c>
      <c r="CX222" s="100">
        <f>2-SUM(BK224,BN217)</f>
        <v>0.240499869368485</v>
      </c>
      <c r="CY222" s="100">
        <f>2-SUM(BN218,BK223)</f>
        <v>0.240499869368485</v>
      </c>
      <c r="CZ222" s="100">
        <f>2-SUM(BN219,BI224)</f>
        <v>0.240499869368485</v>
      </c>
      <c r="DA222" s="100">
        <f>2-SUM(BI223,BN220)</f>
        <v>0.240499869368485</v>
      </c>
      <c r="DB222" s="100">
        <f>2-BJ217</f>
        <v>0.34234259246835386</v>
      </c>
      <c r="DC222" s="100">
        <f>2-BJ218</f>
        <v>0.34234259246835386</v>
      </c>
      <c r="DD222" s="100">
        <f>2-SUM(BL217,BL219)</f>
        <v>0.21461573415505319</v>
      </c>
      <c r="DE222" s="100">
        <f>2-SUM(BL218,BL220)</f>
        <v>0.21461573415505319</v>
      </c>
      <c r="DF222" s="100">
        <f>2-BJ219</f>
        <v>0.34234259246835386</v>
      </c>
      <c r="DG222" s="100">
        <f>2-BJ220</f>
        <v>0.34234259246835386</v>
      </c>
      <c r="DH222" s="100">
        <f>2-BM221</f>
        <v>0.31978977600178027</v>
      </c>
      <c r="DI222" s="100">
        <f>2-BM222</f>
        <v>0.31978977600178027</v>
      </c>
      <c r="DJ222" s="100">
        <f>2-BM223</f>
        <v>0.37779913840121071</v>
      </c>
      <c r="DK222" s="100">
        <f>2-BM224</f>
        <v>0.37779913840121071</v>
      </c>
      <c r="DL222" s="99"/>
      <c r="DM222" s="101">
        <f>SUM(CJ222:DK222)</f>
        <v>6.7502424081995498</v>
      </c>
      <c r="DN222" s="89"/>
    </row>
    <row r="223" spans="32:118" x14ac:dyDescent="0.35">
      <c r="AF223" s="43"/>
      <c r="AK223" s="75" t="s">
        <v>518</v>
      </c>
      <c r="AL223" s="76" t="s">
        <v>61</v>
      </c>
      <c r="AM223" s="75" t="s">
        <v>553</v>
      </c>
      <c r="AN223" s="75" t="s">
        <v>555</v>
      </c>
      <c r="AO223" s="75" t="s">
        <v>557</v>
      </c>
      <c r="AP223" s="75" t="s">
        <v>559</v>
      </c>
      <c r="AQ223" s="75" t="s">
        <v>814</v>
      </c>
      <c r="AR223" s="75" t="s">
        <v>562</v>
      </c>
      <c r="AS223" s="77"/>
      <c r="AT223" s="77"/>
      <c r="AU223" s="77"/>
      <c r="AV223" s="75" t="s">
        <v>518</v>
      </c>
      <c r="AW223" s="76" t="s">
        <v>61</v>
      </c>
      <c r="AX223" s="78">
        <v>1.823</v>
      </c>
      <c r="AY223" s="78">
        <v>2.0289999999999999</v>
      </c>
      <c r="AZ223" s="78">
        <v>1.823</v>
      </c>
      <c r="BA223" s="78">
        <v>2.0289999999999999</v>
      </c>
      <c r="BB223" s="78">
        <v>1.6240000000000001</v>
      </c>
      <c r="BC223" s="78">
        <v>2.226</v>
      </c>
      <c r="BD223" s="78"/>
      <c r="BE223" s="78"/>
      <c r="BF223" s="78"/>
      <c r="BG223" s="75" t="s">
        <v>518</v>
      </c>
      <c r="BH223" s="76" t="s">
        <v>61</v>
      </c>
      <c r="BI223" s="79">
        <f t="shared" si="186"/>
        <v>0.94738089533959879</v>
      </c>
      <c r="BJ223" s="79">
        <f t="shared" si="187"/>
        <v>0.54291049287080995</v>
      </c>
      <c r="BK223" s="79">
        <f t="shared" si="188"/>
        <v>0.94738089533959879</v>
      </c>
      <c r="BL223" s="79">
        <f t="shared" si="189"/>
        <v>0.54291049287080995</v>
      </c>
      <c r="BM223" s="79">
        <f t="shared" si="190"/>
        <v>1.6222008615987893</v>
      </c>
      <c r="BN223" s="79">
        <f t="shared" si="191"/>
        <v>0.31878345114625833</v>
      </c>
      <c r="BO223" s="77"/>
      <c r="BP223" s="95">
        <f t="shared" si="194"/>
        <v>4.9215670891658645</v>
      </c>
      <c r="BQ223" s="96">
        <f t="shared" si="193"/>
        <v>4.8773701831370992</v>
      </c>
      <c r="BR223" s="94">
        <v>4.8773701831370992</v>
      </c>
      <c r="BS223" s="94"/>
      <c r="BT223" s="94"/>
      <c r="BU223" s="75" t="s">
        <v>518</v>
      </c>
      <c r="BV223" s="121" t="s">
        <v>61</v>
      </c>
      <c r="BW223" s="123" t="str">
        <f>"O9'="&amp;TEXT(BI223," 0.##0")</f>
        <v>O9'= 0.947</v>
      </c>
      <c r="BX223" s="123" t="str">
        <f>"O5="&amp;TEXT(BJ223," 0.##0")</f>
        <v>O5= 0.543</v>
      </c>
      <c r="BY223" s="123" t="str">
        <f>"O8'="&amp;TEXT(BK223," 0.##0")</f>
        <v>O8'= 0.947</v>
      </c>
      <c r="BZ223" s="123" t="str">
        <f>"O4="&amp;TEXT(BL223," 0.##0")</f>
        <v>O4= 0.543</v>
      </c>
      <c r="CA223" s="123" t="str">
        <f>"O14="&amp;TEXT(BM223," 0.##0")</f>
        <v>O14= 1.622</v>
      </c>
      <c r="CB223" s="123" t="str">
        <f>"O2'="&amp;TEXT(BN223," 0.##0")</f>
        <v>O2'= 0.319</v>
      </c>
      <c r="CC223" s="94"/>
      <c r="CD223" s="94"/>
      <c r="CF223" s="43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</row>
    <row r="224" spans="32:118" x14ac:dyDescent="0.35">
      <c r="AF224" s="43"/>
      <c r="AK224" s="75" t="s">
        <v>518</v>
      </c>
      <c r="AL224" s="76" t="s">
        <v>62</v>
      </c>
      <c r="AM224" s="75" t="s">
        <v>554</v>
      </c>
      <c r="AN224" s="75" t="s">
        <v>556</v>
      </c>
      <c r="AO224" s="75" t="s">
        <v>558</v>
      </c>
      <c r="AP224" s="75" t="s">
        <v>560</v>
      </c>
      <c r="AQ224" s="75" t="s">
        <v>561</v>
      </c>
      <c r="AR224" s="75" t="s">
        <v>563</v>
      </c>
      <c r="AS224" s="77"/>
      <c r="AT224" s="77"/>
      <c r="AU224" s="77"/>
      <c r="AV224" s="75" t="s">
        <v>518</v>
      </c>
      <c r="AW224" s="76" t="s">
        <v>62</v>
      </c>
      <c r="AX224" s="78">
        <v>1.823</v>
      </c>
      <c r="AY224" s="78">
        <v>2.0289999999999999</v>
      </c>
      <c r="AZ224" s="78">
        <v>1.823</v>
      </c>
      <c r="BA224" s="78">
        <v>2.0289999999999999</v>
      </c>
      <c r="BB224" s="78">
        <v>1.6240000000000001</v>
      </c>
      <c r="BC224" s="78">
        <v>2.226</v>
      </c>
      <c r="BD224" s="78"/>
      <c r="BE224" s="78"/>
      <c r="BF224" s="78"/>
      <c r="BG224" s="75" t="s">
        <v>518</v>
      </c>
      <c r="BH224" s="76" t="s">
        <v>62</v>
      </c>
      <c r="BI224" s="79">
        <f t="shared" si="186"/>
        <v>0.94738089533959879</v>
      </c>
      <c r="BJ224" s="79">
        <f t="shared" si="187"/>
        <v>0.54291049287080995</v>
      </c>
      <c r="BK224" s="79">
        <f t="shared" si="188"/>
        <v>0.94738089533959879</v>
      </c>
      <c r="BL224" s="79">
        <f t="shared" si="189"/>
        <v>0.54291049287080995</v>
      </c>
      <c r="BM224" s="79">
        <f t="shared" si="190"/>
        <v>1.6222008615987893</v>
      </c>
      <c r="BN224" s="79">
        <f t="shared" si="191"/>
        <v>0.31878345114625833</v>
      </c>
      <c r="BO224" s="77"/>
      <c r="BP224" s="95">
        <f t="shared" si="194"/>
        <v>4.9215670891658645</v>
      </c>
      <c r="BQ224" s="96">
        <f t="shared" si="193"/>
        <v>4.8773701831370992</v>
      </c>
      <c r="BR224" s="94">
        <v>4.8773701831370992</v>
      </c>
      <c r="BS224" s="94"/>
      <c r="BT224" s="94"/>
      <c r="BU224" s="75" t="s">
        <v>518</v>
      </c>
      <c r="BV224" s="121" t="s">
        <v>62</v>
      </c>
      <c r="BW224" s="123" t="str">
        <f>"O9="&amp;TEXT(BI224," 0.##0")</f>
        <v>O9= 0.947</v>
      </c>
      <c r="BX224" s="123" t="str">
        <f>"O5'="&amp;TEXT(BJ224," 0.##0")</f>
        <v>O5'= 0.543</v>
      </c>
      <c r="BY224" s="123" t="str">
        <f>"O8="&amp;TEXT(BK224," 0.##0")</f>
        <v>O8= 0.947</v>
      </c>
      <c r="BZ224" s="123" t="str">
        <f>"O4'="&amp;TEXT(BL224," 0.##0")</f>
        <v>O4'= 0.543</v>
      </c>
      <c r="CA224" s="123" t="str">
        <f>"O14'="&amp;TEXT(BM224," 0.##0")</f>
        <v>O14'= 1.622</v>
      </c>
      <c r="CB224" s="123" t="str">
        <f>"O2="&amp;TEXT(BN224," 0.##0")</f>
        <v>O2= 0.319</v>
      </c>
      <c r="CC224" s="94"/>
      <c r="CD224" s="94"/>
      <c r="CF224" s="43"/>
    </row>
    <row r="225" spans="32:84" x14ac:dyDescent="0.35">
      <c r="AF225" s="43"/>
      <c r="BN225" s="77" t="s">
        <v>905</v>
      </c>
      <c r="BO225" s="77"/>
      <c r="BP225" s="97">
        <f>AVERAGE(BP215:BP224)</f>
        <v>4.9249757591800449</v>
      </c>
      <c r="BQ225" s="77"/>
      <c r="BR225" s="97">
        <f>AVERAGE(BR215:BR224)</f>
        <v>4.8747895067931379</v>
      </c>
      <c r="BS225" s="97"/>
      <c r="BT225" s="97"/>
      <c r="BU225" s="119"/>
      <c r="BV225" s="119"/>
      <c r="BW225" s="97"/>
      <c r="BX225" s="97"/>
      <c r="BY225" s="97"/>
      <c r="BZ225" s="97"/>
      <c r="CA225" s="97"/>
      <c r="CB225" s="97"/>
      <c r="CC225" s="97"/>
      <c r="CD225" s="97"/>
      <c r="CF225" s="43"/>
    </row>
    <row r="226" spans="32:84" x14ac:dyDescent="0.35">
      <c r="AF226" s="43"/>
      <c r="CF226" s="43"/>
    </row>
    <row r="227" spans="32:84" x14ac:dyDescent="0.35">
      <c r="AF227" s="43"/>
      <c r="CF227" s="43"/>
    </row>
    <row r="228" spans="32:84" x14ac:dyDescent="0.35">
      <c r="AF228" s="43"/>
    </row>
    <row r="229" spans="32:84" x14ac:dyDescent="0.35">
      <c r="AF229" s="43"/>
    </row>
    <row r="230" spans="32:84" x14ac:dyDescent="0.35">
      <c r="AF230" s="43"/>
    </row>
    <row r="231" spans="32:84" x14ac:dyDescent="0.35">
      <c r="AF231" s="43"/>
    </row>
    <row r="232" spans="32:84" x14ac:dyDescent="0.35">
      <c r="AF232" s="43"/>
    </row>
    <row r="233" spans="32:84" x14ac:dyDescent="0.35">
      <c r="AF233" s="43"/>
    </row>
    <row r="234" spans="32:84" x14ac:dyDescent="0.35">
      <c r="AF234" s="43"/>
    </row>
    <row r="235" spans="32:84" x14ac:dyDescent="0.35">
      <c r="AF235" s="43"/>
    </row>
    <row r="236" spans="32:84" x14ac:dyDescent="0.35">
      <c r="AF236" s="43"/>
    </row>
    <row r="240" spans="32:84" x14ac:dyDescent="0.35">
      <c r="AF240" s="43"/>
    </row>
    <row r="241" spans="32:32" x14ac:dyDescent="0.35">
      <c r="AF241" s="43"/>
    </row>
    <row r="242" spans="32:32" x14ac:dyDescent="0.35">
      <c r="AF242" s="43"/>
    </row>
    <row r="243" spans="32:32" x14ac:dyDescent="0.35">
      <c r="AF243" s="43"/>
    </row>
    <row r="244" spans="32:32" x14ac:dyDescent="0.35">
      <c r="AF244" s="43"/>
    </row>
    <row r="245" spans="32:32" x14ac:dyDescent="0.35">
      <c r="AF245" s="43"/>
    </row>
    <row r="246" spans="32:32" x14ac:dyDescent="0.35">
      <c r="AF246" s="43"/>
    </row>
    <row r="247" spans="32:32" x14ac:dyDescent="0.35">
      <c r="AF247" s="43"/>
    </row>
    <row r="248" spans="32:32" x14ac:dyDescent="0.35">
      <c r="AF248" s="43"/>
    </row>
    <row r="249" spans="32:32" x14ac:dyDescent="0.35">
      <c r="AF249" s="43"/>
    </row>
    <row r="250" spans="32:32" x14ac:dyDescent="0.35">
      <c r="AF250" s="43"/>
    </row>
    <row r="251" spans="32:32" x14ac:dyDescent="0.35">
      <c r="AF251" s="43"/>
    </row>
    <row r="252" spans="32:32" x14ac:dyDescent="0.35">
      <c r="AF252" s="43"/>
    </row>
    <row r="253" spans="32:32" x14ac:dyDescent="0.35">
      <c r="AF253" s="43"/>
    </row>
    <row r="254" spans="32:32" x14ac:dyDescent="0.35">
      <c r="AF254" s="43"/>
    </row>
    <row r="255" spans="32:32" x14ac:dyDescent="0.35">
      <c r="AF255" s="43"/>
    </row>
    <row r="256" spans="32:32" x14ac:dyDescent="0.35">
      <c r="AF256" s="43"/>
    </row>
    <row r="257" spans="32:32" x14ac:dyDescent="0.35">
      <c r="AF257" s="43"/>
    </row>
    <row r="258" spans="32:32" x14ac:dyDescent="0.35">
      <c r="AF258" s="43"/>
    </row>
    <row r="259" spans="32:32" x14ac:dyDescent="0.35">
      <c r="AF259" s="43"/>
    </row>
    <row r="260" spans="32:32" x14ac:dyDescent="0.35">
      <c r="AF260" s="43"/>
    </row>
    <row r="261" spans="32:32" x14ac:dyDescent="0.35">
      <c r="AF261" s="43"/>
    </row>
    <row r="262" spans="32:32" x14ac:dyDescent="0.35">
      <c r="AF262" s="43"/>
    </row>
    <row r="263" spans="32:32" x14ac:dyDescent="0.35">
      <c r="AF263" s="43"/>
    </row>
    <row r="264" spans="32:32" x14ac:dyDescent="0.35">
      <c r="AF264" s="43"/>
    </row>
    <row r="265" spans="32:32" x14ac:dyDescent="0.35">
      <c r="AF265" s="43"/>
    </row>
    <row r="266" spans="32:32" x14ac:dyDescent="0.35">
      <c r="AF266" s="43"/>
    </row>
    <row r="267" spans="32:32" x14ac:dyDescent="0.35">
      <c r="AF267" s="43"/>
    </row>
    <row r="268" spans="32:32" x14ac:dyDescent="0.35">
      <c r="AF268" s="43"/>
    </row>
    <row r="269" spans="32:32" x14ac:dyDescent="0.35">
      <c r="AF269" s="43"/>
    </row>
    <row r="270" spans="32:32" x14ac:dyDescent="0.35">
      <c r="AF270" s="43"/>
    </row>
    <row r="271" spans="32:32" x14ac:dyDescent="0.35">
      <c r="AF271" s="43"/>
    </row>
    <row r="272" spans="32:32" x14ac:dyDescent="0.35">
      <c r="AF272" s="43"/>
    </row>
    <row r="273" spans="32:32" x14ac:dyDescent="0.35">
      <c r="AF273" s="43"/>
    </row>
    <row r="274" spans="32:32" x14ac:dyDescent="0.35">
      <c r="AF274" s="43"/>
    </row>
    <row r="275" spans="32:32" x14ac:dyDescent="0.35">
      <c r="AF275" s="43"/>
    </row>
    <row r="279" spans="32:32" x14ac:dyDescent="0.35">
      <c r="AF279" s="43"/>
    </row>
    <row r="280" spans="32:32" x14ac:dyDescent="0.35">
      <c r="AF280" s="43"/>
    </row>
    <row r="281" spans="32:32" x14ac:dyDescent="0.35">
      <c r="AF281" s="43"/>
    </row>
    <row r="282" spans="32:32" x14ac:dyDescent="0.35">
      <c r="AF282" s="43"/>
    </row>
    <row r="283" spans="32:32" x14ac:dyDescent="0.35">
      <c r="AF283" s="43"/>
    </row>
    <row r="284" spans="32:32" x14ac:dyDescent="0.35">
      <c r="AF284" s="43"/>
    </row>
    <row r="285" spans="32:32" x14ac:dyDescent="0.35">
      <c r="AF285" s="43"/>
    </row>
    <row r="286" spans="32:32" x14ac:dyDescent="0.35">
      <c r="AF286" s="43"/>
    </row>
    <row r="287" spans="32:32" x14ac:dyDescent="0.35">
      <c r="AF287" s="43"/>
    </row>
    <row r="288" spans="32:32" x14ac:dyDescent="0.35">
      <c r="AF288" s="43"/>
    </row>
    <row r="289" spans="32:32" x14ac:dyDescent="0.35">
      <c r="AF289" s="43"/>
    </row>
    <row r="290" spans="32:32" x14ac:dyDescent="0.35">
      <c r="AF290" s="43"/>
    </row>
    <row r="291" spans="32:32" x14ac:dyDescent="0.35">
      <c r="AF291" s="43"/>
    </row>
    <row r="292" spans="32:32" x14ac:dyDescent="0.35">
      <c r="AF292" s="43"/>
    </row>
    <row r="293" spans="32:32" x14ac:dyDescent="0.35">
      <c r="AF293" s="43"/>
    </row>
    <row r="294" spans="32:32" x14ac:dyDescent="0.35">
      <c r="AF294" s="43"/>
    </row>
    <row r="295" spans="32:32" x14ac:dyDescent="0.35">
      <c r="AF295" s="43"/>
    </row>
    <row r="296" spans="32:32" x14ac:dyDescent="0.35">
      <c r="AF296" s="43"/>
    </row>
    <row r="297" spans="32:32" x14ac:dyDescent="0.35">
      <c r="AF297" s="43"/>
    </row>
    <row r="298" spans="32:32" x14ac:dyDescent="0.35">
      <c r="AF298" s="43"/>
    </row>
    <row r="299" spans="32:32" x14ac:dyDescent="0.35">
      <c r="AF299" s="43"/>
    </row>
    <row r="300" spans="32:32" x14ac:dyDescent="0.35">
      <c r="AF300" s="43"/>
    </row>
    <row r="301" spans="32:32" x14ac:dyDescent="0.35">
      <c r="AF301" s="43"/>
    </row>
    <row r="302" spans="32:32" x14ac:dyDescent="0.35">
      <c r="AF302" s="43"/>
    </row>
    <row r="303" spans="32:32" x14ac:dyDescent="0.35">
      <c r="AF303" s="43"/>
    </row>
    <row r="304" spans="32:32" x14ac:dyDescent="0.35">
      <c r="AF304" s="43"/>
    </row>
    <row r="305" spans="32:32" x14ac:dyDescent="0.35">
      <c r="AF305" s="43"/>
    </row>
    <row r="306" spans="32:32" x14ac:dyDescent="0.35">
      <c r="AF306" s="43"/>
    </row>
    <row r="307" spans="32:32" x14ac:dyDescent="0.35">
      <c r="AF307" s="43"/>
    </row>
    <row r="308" spans="32:32" x14ac:dyDescent="0.35">
      <c r="AF308" s="43"/>
    </row>
    <row r="309" spans="32:32" x14ac:dyDescent="0.35">
      <c r="AF309" s="43"/>
    </row>
    <row r="310" spans="32:32" x14ac:dyDescent="0.35">
      <c r="AF310" s="43"/>
    </row>
    <row r="311" spans="32:32" x14ac:dyDescent="0.35">
      <c r="AF311" s="43"/>
    </row>
    <row r="312" spans="32:32" x14ac:dyDescent="0.35">
      <c r="AF312" s="43"/>
    </row>
    <row r="313" spans="32:32" x14ac:dyDescent="0.35">
      <c r="AF313" s="43"/>
    </row>
    <row r="314" spans="32:32" x14ac:dyDescent="0.35">
      <c r="AF314" s="43"/>
    </row>
    <row r="318" spans="32:32" x14ac:dyDescent="0.35">
      <c r="AF318" s="43"/>
    </row>
    <row r="319" spans="32:32" x14ac:dyDescent="0.35">
      <c r="AF319" s="43"/>
    </row>
    <row r="320" spans="32:32" x14ac:dyDescent="0.35">
      <c r="AF320" s="43"/>
    </row>
    <row r="321" spans="32:32" x14ac:dyDescent="0.35">
      <c r="AF321" s="43"/>
    </row>
    <row r="322" spans="32:32" x14ac:dyDescent="0.35">
      <c r="AF322" s="43"/>
    </row>
    <row r="323" spans="32:32" x14ac:dyDescent="0.35">
      <c r="AF323" s="43"/>
    </row>
    <row r="324" spans="32:32" x14ac:dyDescent="0.35">
      <c r="AF324" s="43"/>
    </row>
    <row r="325" spans="32:32" x14ac:dyDescent="0.35">
      <c r="AF325" s="43"/>
    </row>
    <row r="326" spans="32:32" x14ac:dyDescent="0.35">
      <c r="AF326" s="43"/>
    </row>
    <row r="327" spans="32:32" x14ac:dyDescent="0.35">
      <c r="AF327" s="43"/>
    </row>
    <row r="328" spans="32:32" x14ac:dyDescent="0.35">
      <c r="AF328" s="43"/>
    </row>
    <row r="329" spans="32:32" x14ac:dyDescent="0.35">
      <c r="AF329" s="43"/>
    </row>
    <row r="330" spans="32:32" x14ac:dyDescent="0.35">
      <c r="AF330" s="43"/>
    </row>
    <row r="331" spans="32:32" x14ac:dyDescent="0.35">
      <c r="AF331" s="43"/>
    </row>
    <row r="332" spans="32:32" x14ac:dyDescent="0.35">
      <c r="AF332" s="43"/>
    </row>
    <row r="333" spans="32:32" x14ac:dyDescent="0.35">
      <c r="AF333" s="43"/>
    </row>
    <row r="334" spans="32:32" x14ac:dyDescent="0.35">
      <c r="AF334" s="43"/>
    </row>
    <row r="335" spans="32:32" x14ac:dyDescent="0.35">
      <c r="AF335" s="43"/>
    </row>
    <row r="336" spans="32:32" x14ac:dyDescent="0.35">
      <c r="AF336" s="43"/>
    </row>
    <row r="337" spans="32:32" x14ac:dyDescent="0.35">
      <c r="AF337" s="43"/>
    </row>
    <row r="338" spans="32:32" x14ac:dyDescent="0.35">
      <c r="AF338" s="43"/>
    </row>
    <row r="339" spans="32:32" x14ac:dyDescent="0.35">
      <c r="AF339" s="43"/>
    </row>
    <row r="340" spans="32:32" x14ac:dyDescent="0.35">
      <c r="AF340" s="43"/>
    </row>
    <row r="341" spans="32:32" x14ac:dyDescent="0.35">
      <c r="AF341" s="43"/>
    </row>
    <row r="342" spans="32:32" x14ac:dyDescent="0.35">
      <c r="AF342" s="43"/>
    </row>
    <row r="343" spans="32:32" x14ac:dyDescent="0.35">
      <c r="AF343" s="43"/>
    </row>
    <row r="344" spans="32:32" x14ac:dyDescent="0.35">
      <c r="AF344" s="43"/>
    </row>
    <row r="345" spans="32:32" x14ac:dyDescent="0.35">
      <c r="AF345" s="43"/>
    </row>
    <row r="346" spans="32:32" x14ac:dyDescent="0.35">
      <c r="AF346" s="43"/>
    </row>
    <row r="347" spans="32:32" x14ac:dyDescent="0.35">
      <c r="AF347" s="43"/>
    </row>
    <row r="348" spans="32:32" x14ac:dyDescent="0.35">
      <c r="AF348" s="43"/>
    </row>
    <row r="349" spans="32:32" x14ac:dyDescent="0.35">
      <c r="AF349" s="43"/>
    </row>
    <row r="350" spans="32:32" x14ac:dyDescent="0.35">
      <c r="AF350" s="43"/>
    </row>
    <row r="351" spans="32:32" x14ac:dyDescent="0.35">
      <c r="AF351" s="43"/>
    </row>
    <row r="352" spans="32:32" x14ac:dyDescent="0.35">
      <c r="AF352" s="43"/>
    </row>
    <row r="353" spans="32:32" x14ac:dyDescent="0.35">
      <c r="AF353" s="43"/>
    </row>
    <row r="357" spans="32:32" x14ac:dyDescent="0.35">
      <c r="AF357" s="43"/>
    </row>
    <row r="358" spans="32:32" x14ac:dyDescent="0.35">
      <c r="AF358" s="43"/>
    </row>
    <row r="359" spans="32:32" x14ac:dyDescent="0.35">
      <c r="AF359" s="43"/>
    </row>
    <row r="360" spans="32:32" x14ac:dyDescent="0.35">
      <c r="AF360" s="43"/>
    </row>
    <row r="361" spans="32:32" x14ac:dyDescent="0.35">
      <c r="AF361" s="43"/>
    </row>
    <row r="362" spans="32:32" x14ac:dyDescent="0.35">
      <c r="AF362" s="43"/>
    </row>
    <row r="363" spans="32:32" x14ac:dyDescent="0.35">
      <c r="AF363" s="43"/>
    </row>
    <row r="364" spans="32:32" x14ac:dyDescent="0.35">
      <c r="AF364" s="43"/>
    </row>
    <row r="365" spans="32:32" x14ac:dyDescent="0.35">
      <c r="AF365" s="43"/>
    </row>
    <row r="366" spans="32:32" x14ac:dyDescent="0.35">
      <c r="AF366" s="43"/>
    </row>
    <row r="367" spans="32:32" x14ac:dyDescent="0.35">
      <c r="AF367" s="43"/>
    </row>
    <row r="368" spans="32:32" x14ac:dyDescent="0.35">
      <c r="AF368" s="43"/>
    </row>
    <row r="369" spans="32:32" x14ac:dyDescent="0.35">
      <c r="AF369" s="43"/>
    </row>
    <row r="370" spans="32:32" x14ac:dyDescent="0.35">
      <c r="AF370" s="43"/>
    </row>
    <row r="371" spans="32:32" x14ac:dyDescent="0.35">
      <c r="AF371" s="43"/>
    </row>
    <row r="372" spans="32:32" x14ac:dyDescent="0.35">
      <c r="AF372" s="43"/>
    </row>
    <row r="373" spans="32:32" x14ac:dyDescent="0.35">
      <c r="AF373" s="43"/>
    </row>
    <row r="374" spans="32:32" x14ac:dyDescent="0.35">
      <c r="AF374" s="43"/>
    </row>
    <row r="375" spans="32:32" x14ac:dyDescent="0.35">
      <c r="AF375" s="43"/>
    </row>
    <row r="376" spans="32:32" x14ac:dyDescent="0.35">
      <c r="AF376" s="43"/>
    </row>
    <row r="377" spans="32:32" x14ac:dyDescent="0.35">
      <c r="AF377" s="43"/>
    </row>
    <row r="378" spans="32:32" x14ac:dyDescent="0.35">
      <c r="AF378" s="43"/>
    </row>
    <row r="379" spans="32:32" x14ac:dyDescent="0.35">
      <c r="AF379" s="43"/>
    </row>
    <row r="380" spans="32:32" x14ac:dyDescent="0.35">
      <c r="AF380" s="43"/>
    </row>
    <row r="381" spans="32:32" x14ac:dyDescent="0.35">
      <c r="AF381" s="43"/>
    </row>
    <row r="382" spans="32:32" x14ac:dyDescent="0.35">
      <c r="AF382" s="43"/>
    </row>
    <row r="383" spans="32:32" x14ac:dyDescent="0.35">
      <c r="AF383" s="43"/>
    </row>
    <row r="384" spans="32:32" x14ac:dyDescent="0.35">
      <c r="AF384" s="43"/>
    </row>
    <row r="385" spans="32:32" x14ac:dyDescent="0.35">
      <c r="AF385" s="43"/>
    </row>
    <row r="386" spans="32:32" x14ac:dyDescent="0.35">
      <c r="AF386" s="43"/>
    </row>
    <row r="387" spans="32:32" x14ac:dyDescent="0.35">
      <c r="AF387" s="43"/>
    </row>
    <row r="388" spans="32:32" x14ac:dyDescent="0.35">
      <c r="AF388" s="43"/>
    </row>
    <row r="389" spans="32:32" x14ac:dyDescent="0.35">
      <c r="AF389" s="43"/>
    </row>
    <row r="390" spans="32:32" x14ac:dyDescent="0.35">
      <c r="AF390" s="43"/>
    </row>
    <row r="391" spans="32:32" x14ac:dyDescent="0.35">
      <c r="AF391" s="43"/>
    </row>
    <row r="392" spans="32:32" x14ac:dyDescent="0.35">
      <c r="AF392" s="43"/>
    </row>
  </sheetData>
  <pageMargins left="0.7" right="0.7" top="0.75" bottom="0.75" header="0.3" footer="0.3"/>
  <pageSetup orientation="portrait" r:id="rId1"/>
  <ignoredErrors>
    <ignoredError sqref="CN6 CU7:CV7 DC6:DD6 CK6 DC30:DD30 CK42 CU43:CV43 DC42:DD42 CU31:CV31 CN18 CK18 CN42 CU55:CV55 CK54 CN66 DC66:DD66 CU139:CV139 DC138:DD138 CK138 CN138 CU151:CV151 CN150 CN162 CN102 CN114 CN126 CN177 CN189 CN201 CN216 DC189:DD189 DC201:DD201 DC162:DD162 DC102:DD102 DC78:DD78 DC54:DD54 CU19:CV19 DC18:DD18 CN30 CK30 CN54 CK66 CU67:CV67 CK90 CN90 CU91:CV91 DC90:DD90 CU103:CV103 CK102 CK114 CU115:CV115 DC114:DD114 DC126:DD126 CU127:CV127 DC150:DD150 CK150 CK162 CU163:CV163 CK177 CU178:CV178 DC177:DD177 CU190:CV190 CK189 CK201 CU202 DC216:DD216 CU217:CV217 CU79:CV79 CN78 CK126 CK216 BW8:BW9 BZ8:BZ9 BW20:BW21 BZ20:BZ21 BW218 BZ218 BW203 BZ203 BZ191 BW191 BW179 BZ179 BW164 BZ164 BW152 BZ152 BZ140 BW140 BW128 BZ128 BZ116 BW116 BZ104 BW104 BZ92 BW92 BZ80 BW80 BW68 BZ68 BW56 BZ56 BZ44:BZ45 BW44:BW45 BW32:BW33 BZ32:BZ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2566-53D3-4A3D-BEBD-98B5AA17FA6C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0241C075E3624994F42A37E45013A4" ma:contentTypeVersion="10" ma:contentTypeDescription="Create a new document." ma:contentTypeScope="" ma:versionID="a783b07da5534315962064e1d90abd28">
  <xsd:schema xmlns:xsd="http://www.w3.org/2001/XMLSchema" xmlns:xs="http://www.w3.org/2001/XMLSchema" xmlns:p="http://schemas.microsoft.com/office/2006/metadata/properties" xmlns:ns3="c7c9a50e-9e2c-400c-982e-2842bfe26e11" targetNamespace="http://schemas.microsoft.com/office/2006/metadata/properties" ma:root="true" ma:fieldsID="78c1aacdd8e9f264d64f39f327a46906" ns3:_="">
    <xsd:import namespace="c7c9a50e-9e2c-400c-982e-2842bfe26e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a50e-9e2c-400c-982e-2842bfe26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D72658-53D7-4E91-A3C2-F898CC390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4E37E9-84B2-48B4-A313-BF54FA020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c9a50e-9e2c-400c-982e-2842bfe26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89ABB3-AB40-4962-A694-363A7833089A}">
  <ds:schemaRefs>
    <ds:schemaRef ds:uri="http://www.w3.org/XML/1998/namespace"/>
    <ds:schemaRef ds:uri="http://purl.org/dc/dcmitype/"/>
    <ds:schemaRef ds:uri="http://schemas.microsoft.com/office/infopath/2007/PartnerControls"/>
    <ds:schemaRef ds:uri="c7c9a50e-9e2c-400c-982e-2842bfe26e11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Appendix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John</dc:creator>
  <cp:lastModifiedBy>John M. Hughes</cp:lastModifiedBy>
  <dcterms:created xsi:type="dcterms:W3CDTF">2020-02-10T20:56:30Z</dcterms:created>
  <dcterms:modified xsi:type="dcterms:W3CDTF">2021-10-18T22:06:25Z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0x010100660241C075E3624994F42A37E45013A4</vt:lpwstr>
  </property>
</Properties>
</file>