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codeName="EstaPasta_de_trabalho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ga_igc/Desktop/Submission files - NEW/Can Min_submission/revisao/"/>
    </mc:Choice>
  </mc:AlternateContent>
  <bookViews>
    <workbookView xWindow="2480" yWindow="1980" windowWidth="23260" windowHeight="12780"/>
  </bookViews>
  <sheets>
    <sheet name="Label" sheetId="21" r:id="rId1"/>
    <sheet name="B_whole-rock" sheetId="20" r:id="rId2"/>
  </sheets>
  <definedNames>
    <definedName name="_xlnm.Print_Titles" localSheetId="1">'B_whole-rock'!$A:$A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0" l="1"/>
  <c r="I19" i="20"/>
  <c r="I18" i="20"/>
  <c r="B18" i="20"/>
  <c r="O18" i="20"/>
  <c r="P18" i="20"/>
  <c r="Q18" i="20"/>
  <c r="H18" i="20"/>
  <c r="U18" i="20"/>
  <c r="V18" i="20"/>
  <c r="W18" i="20"/>
  <c r="X18" i="20"/>
  <c r="K18" i="20"/>
  <c r="L18" i="20"/>
  <c r="C18" i="20"/>
  <c r="D18" i="20"/>
  <c r="E18" i="20"/>
  <c r="F18" i="20"/>
  <c r="G18" i="20"/>
  <c r="S18" i="20"/>
  <c r="T18" i="20"/>
  <c r="Y18" i="20"/>
  <c r="Z18" i="20"/>
  <c r="AA18" i="20"/>
  <c r="AB18" i="20"/>
  <c r="M18" i="20"/>
  <c r="X22" i="20"/>
  <c r="AB20" i="20"/>
  <c r="AA20" i="20"/>
  <c r="Z20" i="20"/>
  <c r="Y20" i="20"/>
  <c r="T20" i="20"/>
  <c r="S20" i="20"/>
  <c r="G20" i="20"/>
  <c r="F20" i="20"/>
  <c r="E20" i="20"/>
  <c r="D20" i="20"/>
  <c r="C20" i="20"/>
  <c r="B20" i="20"/>
  <c r="L20" i="20"/>
  <c r="K20" i="20"/>
  <c r="X20" i="20"/>
  <c r="W20" i="20"/>
  <c r="V20" i="20"/>
  <c r="U20" i="20"/>
  <c r="J20" i="20"/>
  <c r="H20" i="20"/>
  <c r="Q20" i="20"/>
  <c r="P20" i="20"/>
  <c r="O20" i="20"/>
  <c r="N20" i="20"/>
  <c r="M20" i="20"/>
  <c r="AB19" i="20"/>
  <c r="AA19" i="20"/>
  <c r="Z19" i="20"/>
  <c r="Y19" i="20"/>
  <c r="T19" i="20"/>
  <c r="S19" i="20"/>
  <c r="G19" i="20"/>
  <c r="F19" i="20"/>
  <c r="E19" i="20"/>
  <c r="D19" i="20"/>
  <c r="C19" i="20"/>
  <c r="B19" i="20"/>
  <c r="L19" i="20"/>
  <c r="K19" i="20"/>
  <c r="X19" i="20"/>
  <c r="W19" i="20"/>
  <c r="V19" i="20"/>
  <c r="U19" i="20"/>
  <c r="J19" i="20"/>
  <c r="H19" i="20"/>
  <c r="Q19" i="20"/>
  <c r="P19" i="20"/>
  <c r="O19" i="20"/>
  <c r="N19" i="20"/>
  <c r="M19" i="20"/>
</calcChain>
</file>

<file path=xl/sharedStrings.xml><?xml version="1.0" encoding="utf-8"?>
<sst xmlns="http://schemas.openxmlformats.org/spreadsheetml/2006/main" count="155" uniqueCount="114">
  <si>
    <t>MnO</t>
  </si>
  <si>
    <t>MgO</t>
  </si>
  <si>
    <t>CaO</t>
  </si>
  <si>
    <t>Total</t>
  </si>
  <si>
    <t>Ba</t>
  </si>
  <si>
    <t>Ce</t>
  </si>
  <si>
    <t>Co</t>
  </si>
  <si>
    <t>Cr</t>
  </si>
  <si>
    <t>Cu</t>
  </si>
  <si>
    <t>F</t>
  </si>
  <si>
    <t>Ga</t>
  </si>
  <si>
    <t>La</t>
  </si>
  <si>
    <t>Nb</t>
  </si>
  <si>
    <t>Nd</t>
  </si>
  <si>
    <t>Ni</t>
  </si>
  <si>
    <t>Pb</t>
  </si>
  <si>
    <t>Rb</t>
  </si>
  <si>
    <t>S</t>
  </si>
  <si>
    <t>Sc</t>
  </si>
  <si>
    <t>Sr</t>
  </si>
  <si>
    <t>Th</t>
  </si>
  <si>
    <t>U</t>
  </si>
  <si>
    <t>V</t>
  </si>
  <si>
    <t>Y</t>
  </si>
  <si>
    <t>Zn</t>
  </si>
  <si>
    <t>Zr</t>
  </si>
  <si>
    <t>Cs</t>
  </si>
  <si>
    <t>Pr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</si>
  <si>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</si>
  <si>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</si>
  <si>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</si>
  <si>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</si>
  <si>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</si>
  <si>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</si>
  <si>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</si>
  <si>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</si>
  <si>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</si>
  <si>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</si>
  <si>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</si>
  <si>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</si>
  <si>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Cl</t>
  </si>
  <si>
    <t>Indaiá I</t>
  </si>
  <si>
    <t>Indaiá II</t>
  </si>
  <si>
    <t>Gibson et al 1995</t>
  </si>
  <si>
    <t>Classification</t>
  </si>
  <si>
    <t>Sample</t>
  </si>
  <si>
    <t>Kimberlite</t>
  </si>
  <si>
    <t>IN I-1</t>
  </si>
  <si>
    <t>IN I-6</t>
  </si>
  <si>
    <t>Guarino et al 2013</t>
  </si>
  <si>
    <t>FB - 48</t>
  </si>
  <si>
    <t>FB - 60</t>
  </si>
  <si>
    <t>FB - 86</t>
  </si>
  <si>
    <t>FB - 98</t>
  </si>
  <si>
    <t>Seer &amp; Moraes 2013</t>
  </si>
  <si>
    <t>IndI-1</t>
  </si>
  <si>
    <t>IndI-2</t>
  </si>
  <si>
    <t>Enc-2</t>
  </si>
  <si>
    <t>this work</t>
  </si>
  <si>
    <t>C.I.</t>
  </si>
  <si>
    <t>ln Si/Al</t>
  </si>
  <si>
    <t>b.d.</t>
  </si>
  <si>
    <t>IN I-9_XFR</t>
  </si>
  <si>
    <t>IN I-9_ICP-MS</t>
  </si>
  <si>
    <t>Kamafugite</t>
  </si>
  <si>
    <t>IND-I</t>
  </si>
  <si>
    <t>Source</t>
  </si>
  <si>
    <t>Melluso et al. 2008</t>
  </si>
  <si>
    <t>IN-II</t>
  </si>
  <si>
    <t>Monte Carmelo complex (country-rocks)</t>
  </si>
  <si>
    <t>IND-I hybridized enclaves</t>
  </si>
  <si>
    <t>hybridized enclave</t>
  </si>
  <si>
    <t>wt.%</t>
  </si>
  <si>
    <t>LOI</t>
  </si>
  <si>
    <t>ppm</t>
  </si>
  <si>
    <r>
      <t>SiO</t>
    </r>
    <r>
      <rPr>
        <vertAlign val="subscript"/>
        <sz val="8"/>
        <rFont val="Calibri"/>
        <family val="2"/>
      </rPr>
      <t>2</t>
    </r>
  </si>
  <si>
    <r>
      <t>TiO</t>
    </r>
    <r>
      <rPr>
        <vertAlign val="subscript"/>
        <sz val="8"/>
        <rFont val="Calibri"/>
        <family val="2"/>
      </rPr>
      <t>2</t>
    </r>
  </si>
  <si>
    <r>
      <t>Al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  <r>
      <rPr>
        <vertAlign val="subscript"/>
        <sz val="8"/>
        <rFont val="Calibri"/>
        <family val="2"/>
      </rPr>
      <t>3</t>
    </r>
  </si>
  <si>
    <r>
      <t>Fe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  <r>
      <rPr>
        <vertAlign val="subscript"/>
        <sz val="8"/>
        <rFont val="Calibri"/>
        <family val="2"/>
      </rPr>
      <t>3T</t>
    </r>
  </si>
  <si>
    <r>
      <t>Na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</si>
  <si>
    <r>
      <t>K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</si>
  <si>
    <r>
      <t>P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  <r>
      <rPr>
        <vertAlign val="subscript"/>
        <sz val="8"/>
        <rFont val="Calibri"/>
        <family val="2"/>
      </rPr>
      <t>5</t>
    </r>
  </si>
  <si>
    <r>
      <t>87</t>
    </r>
    <r>
      <rPr>
        <sz val="8"/>
        <rFont val="Calibri"/>
        <family val="2"/>
      </rPr>
      <t>Sr/</t>
    </r>
    <r>
      <rPr>
        <vertAlign val="superscript"/>
        <sz val="8"/>
        <rFont val="Calibri"/>
        <family val="2"/>
      </rPr>
      <t>86</t>
    </r>
    <r>
      <rPr>
        <sz val="8"/>
        <rFont val="Calibri"/>
        <family val="2"/>
      </rPr>
      <t>Sr</t>
    </r>
    <r>
      <rPr>
        <vertAlign val="subscript"/>
        <sz val="8"/>
        <rFont val="Calibri"/>
        <family val="2"/>
      </rPr>
      <t>i</t>
    </r>
  </si>
  <si>
    <r>
      <t>143</t>
    </r>
    <r>
      <rPr>
        <sz val="8"/>
        <rFont val="Calibri"/>
        <family val="2"/>
      </rPr>
      <t>Nd/</t>
    </r>
    <r>
      <rPr>
        <vertAlign val="superscript"/>
        <sz val="8"/>
        <rFont val="Calibri"/>
        <family val="2"/>
      </rPr>
      <t>144</t>
    </r>
    <r>
      <rPr>
        <sz val="8"/>
        <rFont val="Calibri"/>
        <family val="2"/>
      </rPr>
      <t>Nd</t>
    </r>
    <r>
      <rPr>
        <vertAlign val="subscript"/>
        <sz val="8"/>
        <rFont val="Calibri"/>
        <family val="2"/>
      </rPr>
      <t>i</t>
    </r>
  </si>
  <si>
    <t>Unit</t>
  </si>
  <si>
    <t>Kimberlite? Kamafugite?</t>
  </si>
  <si>
    <r>
      <t>87</t>
    </r>
    <r>
      <rPr>
        <sz val="8"/>
        <rFont val="Calibri"/>
        <family val="2"/>
      </rPr>
      <t>Sr/</t>
    </r>
    <r>
      <rPr>
        <vertAlign val="superscript"/>
        <sz val="8"/>
        <rFont val="Calibri"/>
        <family val="2"/>
      </rPr>
      <t>86</t>
    </r>
    <r>
      <rPr>
        <sz val="8"/>
        <rFont val="Calibri"/>
        <family val="2"/>
      </rPr>
      <t>Sr</t>
    </r>
    <r>
      <rPr>
        <vertAlign val="subscript"/>
        <sz val="8"/>
        <rFont val="Calibri"/>
        <family val="2"/>
      </rPr>
      <t>meas</t>
    </r>
  </si>
  <si>
    <r>
      <t>143</t>
    </r>
    <r>
      <rPr>
        <sz val="8"/>
        <rFont val="Calibri"/>
        <family val="2"/>
      </rPr>
      <t>Nd/</t>
    </r>
    <r>
      <rPr>
        <vertAlign val="superscript"/>
        <sz val="8"/>
        <rFont val="Calibri"/>
        <family val="2"/>
      </rPr>
      <t>144</t>
    </r>
    <r>
      <rPr>
        <sz val="8"/>
        <rFont val="Calibri"/>
        <family val="2"/>
      </rPr>
      <t>Nd</t>
    </r>
    <r>
      <rPr>
        <vertAlign val="subscript"/>
        <sz val="8"/>
        <rFont val="Calibri"/>
        <family val="2"/>
      </rPr>
      <t>meas</t>
    </r>
  </si>
  <si>
    <t>error  (2s)</t>
  </si>
  <si>
    <t>monzogranite</t>
  </si>
  <si>
    <t>sienogranite</t>
  </si>
  <si>
    <t>tonalite</t>
  </si>
  <si>
    <r>
      <t>91SB19</t>
    </r>
    <r>
      <rPr>
        <i/>
        <vertAlign val="superscript"/>
        <sz val="8"/>
        <rFont val="Calibri"/>
        <family val="2"/>
        <scheme val="minor"/>
      </rPr>
      <t>1</t>
    </r>
  </si>
  <si>
    <r>
      <t>91SB20</t>
    </r>
    <r>
      <rPr>
        <i/>
        <vertAlign val="superscript"/>
        <sz val="8"/>
        <rFont val="Calibri"/>
        <family val="2"/>
        <scheme val="minor"/>
      </rPr>
      <t>1</t>
    </r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</si>
  <si>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Composite sample  of six different enclaves</t>
    </r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</si>
  <si>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Major elements presented on a volatile-free basis (see Gibson et al., 1995).</t>
    </r>
  </si>
  <si>
    <t>Supplementary Material B - Whole-rock geochemical and isotopic analyses from the Indaiá-I and II intrusions and related country rocks.</t>
  </si>
  <si>
    <t>InII-1</t>
  </si>
  <si>
    <t>InII-2</t>
  </si>
  <si>
    <t>InII-3</t>
  </si>
  <si>
    <t>InII-4</t>
  </si>
  <si>
    <t>InII-5</t>
  </si>
  <si>
    <t>InII-6</t>
  </si>
  <si>
    <r>
      <t>Enc-1</t>
    </r>
    <r>
      <rPr>
        <i/>
        <vertAlign val="superscript"/>
        <sz val="8"/>
        <rFont val="Calibri"/>
        <family val="2"/>
        <scheme val="minor"/>
      </rPr>
      <t>2</t>
    </r>
  </si>
  <si>
    <t>Enc-3</t>
  </si>
  <si>
    <t>Enc-4</t>
  </si>
  <si>
    <t>MCM-1</t>
  </si>
  <si>
    <t>MCM-2</t>
  </si>
  <si>
    <t>granite</t>
  </si>
  <si>
    <t>Meyer et al. 1994</t>
  </si>
  <si>
    <t>"Kamafugite"</t>
  </si>
  <si>
    <t>granodiorite</t>
  </si>
  <si>
    <t>Glass</t>
  </si>
  <si>
    <t>Contaminated kimberlite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</si>
</sst>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00"/>
  </numFmts>
  <fonts count="16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8"/>
      <color rgb="FF0070C0"/>
      <name val="Calibri"/>
      <family val="2"/>
      <scheme val="minor"/>
    </font>
    <font>
      <vertAlign val="subscript"/>
      <sz val="8"/>
      <name val="Calibri"/>
      <family val="2"/>
    </font>
    <font>
      <vertAlign val="superscript"/>
      <sz val="8"/>
      <name val="Calibri"/>
      <family val="2"/>
      <scheme val="minor"/>
    </font>
    <font>
      <vertAlign val="superscript"/>
      <sz val="8"/>
      <name val="Calibri"/>
      <family val="2"/>
    </font>
    <font>
      <i/>
      <vertAlign val="superscript"/>
      <sz val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3F46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6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56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" xfId="480" builtinId="8" hidden="1"/>
    <cellStyle name="Hiperlink" xfId="482" builtinId="8" hidden="1"/>
    <cellStyle name="Hiperlink" xfId="484" builtinId="8" hidden="1"/>
    <cellStyle name="Hiperlink" xfId="486" builtinId="8" hidden="1"/>
    <cellStyle name="Hiperlink" xfId="488" builtinId="8" hidden="1"/>
    <cellStyle name="Hiperlink" xfId="490" builtinId="8" hidden="1"/>
    <cellStyle name="Hiperlink" xfId="492" builtinId="8" hidden="1"/>
    <cellStyle name="Hiperlink" xfId="494" builtinId="8" hidden="1"/>
    <cellStyle name="Hiperlink" xfId="496" builtinId="8" hidden="1"/>
    <cellStyle name="Hiperlink" xfId="498" builtinId="8" hidden="1"/>
    <cellStyle name="Hiperlink" xfId="500" builtinId="8" hidden="1"/>
    <cellStyle name="Hiperlink" xfId="502" builtinId="8" hidden="1"/>
    <cellStyle name="Hiperlink" xfId="504" builtinId="8" hidden="1"/>
    <cellStyle name="Hiperlink" xfId="506" builtinId="8" hidden="1"/>
    <cellStyle name="Hiperlink" xfId="508" builtinId="8" hidden="1"/>
    <cellStyle name="Hiperlink" xfId="510" builtinId="8" hidden="1"/>
    <cellStyle name="Hiperlink" xfId="512" builtinId="8" hidden="1"/>
    <cellStyle name="Hiperlink" xfId="514" builtinId="8" hidden="1"/>
    <cellStyle name="Hiperlink" xfId="516" builtinId="8" hidden="1"/>
    <cellStyle name="Hiperlink" xfId="518" builtinId="8" hidden="1"/>
    <cellStyle name="Hiperlink" xfId="520" builtinId="8" hidden="1"/>
    <cellStyle name="Hiperlink" xfId="522" builtinId="8" hidden="1"/>
    <cellStyle name="Hiperlink" xfId="524" builtinId="8" hidden="1"/>
    <cellStyle name="Hiperlink" xfId="526" builtinId="8" hidden="1"/>
    <cellStyle name="Hiperlink" xfId="528" builtinId="8" hidden="1"/>
    <cellStyle name="Hiperlink" xfId="530" builtinId="8" hidden="1"/>
    <cellStyle name="Hiperlink" xfId="532" builtinId="8" hidden="1"/>
    <cellStyle name="Hiperlink" xfId="534" builtinId="8" hidden="1"/>
    <cellStyle name="Hiperlink" xfId="536" builtinId="8" hidden="1"/>
    <cellStyle name="Hiperlink" xfId="538" builtinId="8" hidden="1"/>
    <cellStyle name="Hiperlink" xfId="540" builtinId="8" hidden="1"/>
    <cellStyle name="Hiperlink" xfId="542" builtinId="8" hidden="1"/>
    <cellStyle name="Hiperlink" xfId="544" builtinId="8" hidden="1"/>
    <cellStyle name="Hiperlink" xfId="546" builtinId="8" hidden="1"/>
    <cellStyle name="Hiperlink" xfId="548" builtinId="8" hidden="1"/>
    <cellStyle name="Hiperlink" xfId="550" builtinId="8" hidden="1"/>
    <cellStyle name="Hiperlink" xfId="552" builtinId="8" hidden="1"/>
    <cellStyle name="Hiperlink" xfId="554" builtinId="8" hidden="1"/>
    <cellStyle name="Hiperlink" xfId="556" builtinId="8" hidden="1"/>
    <cellStyle name="Hiperlink" xfId="558" builtinId="8" hidden="1"/>
    <cellStyle name="Hiperlink" xfId="560" builtinId="8" hidden="1"/>
    <cellStyle name="Hiperlink" xfId="562" builtinId="8" hidden="1"/>
    <cellStyle name="Hiperlink" xfId="564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Hiperlink Visitado" xfId="481" builtinId="9" hidden="1"/>
    <cellStyle name="Hiperlink Visitado" xfId="483" builtinId="9" hidden="1"/>
    <cellStyle name="Hiperlink Visitado" xfId="485" builtinId="9" hidden="1"/>
    <cellStyle name="Hiperlink Visitado" xfId="487" builtinId="9" hidden="1"/>
    <cellStyle name="Hiperlink Visitado" xfId="489" builtinId="9" hidden="1"/>
    <cellStyle name="Hiperlink Visitado" xfId="491" builtinId="9" hidden="1"/>
    <cellStyle name="Hiperlink Visitado" xfId="493" builtinId="9" hidden="1"/>
    <cellStyle name="Hiperlink Visitado" xfId="495" builtinId="9" hidden="1"/>
    <cellStyle name="Hiperlink Visitado" xfId="497" builtinId="9" hidden="1"/>
    <cellStyle name="Hiperlink Visitado" xfId="499" builtinId="9" hidden="1"/>
    <cellStyle name="Hiperlink Visitado" xfId="501" builtinId="9" hidden="1"/>
    <cellStyle name="Hiperlink Visitado" xfId="503" builtinId="9" hidden="1"/>
    <cellStyle name="Hiperlink Visitado" xfId="505" builtinId="9" hidden="1"/>
    <cellStyle name="Hiperlink Visitado" xfId="507" builtinId="9" hidden="1"/>
    <cellStyle name="Hiperlink Visitado" xfId="509" builtinId="9" hidden="1"/>
    <cellStyle name="Hiperlink Visitado" xfId="511" builtinId="9" hidden="1"/>
    <cellStyle name="Hiperlink Visitado" xfId="513" builtinId="9" hidden="1"/>
    <cellStyle name="Hiperlink Visitado" xfId="515" builtinId="9" hidden="1"/>
    <cellStyle name="Hiperlink Visitado" xfId="517" builtinId="9" hidden="1"/>
    <cellStyle name="Hiperlink Visitado" xfId="519" builtinId="9" hidden="1"/>
    <cellStyle name="Hiperlink Visitado" xfId="521" builtinId="9" hidden="1"/>
    <cellStyle name="Hiperlink Visitado" xfId="523" builtinId="9" hidden="1"/>
    <cellStyle name="Hiperlink Visitado" xfId="525" builtinId="9" hidden="1"/>
    <cellStyle name="Hiperlink Visitado" xfId="527" builtinId="9" hidden="1"/>
    <cellStyle name="Hiperlink Visitado" xfId="529" builtinId="9" hidden="1"/>
    <cellStyle name="Hiperlink Visitado" xfId="531" builtinId="9" hidden="1"/>
    <cellStyle name="Hiperlink Visitado" xfId="533" builtinId="9" hidden="1"/>
    <cellStyle name="Hiperlink Visitado" xfId="535" builtinId="9" hidden="1"/>
    <cellStyle name="Hiperlink Visitado" xfId="537" builtinId="9" hidden="1"/>
    <cellStyle name="Hiperlink Visitado" xfId="539" builtinId="9" hidden="1"/>
    <cellStyle name="Hiperlink Visitado" xfId="541" builtinId="9" hidden="1"/>
    <cellStyle name="Hiperlink Visitado" xfId="543" builtinId="9" hidden="1"/>
    <cellStyle name="Hiperlink Visitado" xfId="545" builtinId="9" hidden="1"/>
    <cellStyle name="Hiperlink Visitado" xfId="547" builtinId="9" hidden="1"/>
    <cellStyle name="Hiperlink Visitado" xfId="549" builtinId="9" hidden="1"/>
    <cellStyle name="Hiperlink Visitado" xfId="551" builtinId="9" hidden="1"/>
    <cellStyle name="Hiperlink Visitado" xfId="553" builtinId="9" hidden="1"/>
    <cellStyle name="Hiperlink Visitado" xfId="555" builtinId="9" hidden="1"/>
    <cellStyle name="Hiperlink Visitado" xfId="557" builtinId="9" hidden="1"/>
    <cellStyle name="Hiperlink Visitado" xfId="559" builtinId="9" hidden="1"/>
    <cellStyle name="Hiperlink Visitado" xfId="561" builtinId="9" hidden="1"/>
    <cellStyle name="Hiperlink Visitado" xfId="563" builtinId="9" hidden="1"/>
    <cellStyle name="Hiperlink Visitado" xfId="565" builtinId="9" hidden="1"/>
    <cellStyle name="Normal" xfId="0" builtinId="0"/>
    <cellStyle name="Normal 2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3F46C"/>
      <color rgb="FFAF4FAF"/>
      <color rgb="FF45A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abSelected="1" zoomScale="150" zoomScaleNormal="150" zoomScalePageLayoutView="150" workbookViewId="0">
      <selection activeCell="A5" sqref="A5"/>
    </sheetView>
  </sheetViews>
  <sheetFormatPr baseColWidth="10" defaultColWidth="8.83203125" defaultRowHeight="13" x14ac:dyDescent="0.15"/>
  <sheetData>
    <row r="5" spans="1:1" x14ac:dyDescent="0.15">
      <c r="A5" s="25" t="s">
        <v>96</v>
      </c>
    </row>
  </sheetData>
  <phoneticPr fontId="15" type="noConversion"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80"/>
  <sheetViews>
    <sheetView zoomScale="168" zoomScaleNormal="168" zoomScalePageLayoutView="168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baseColWidth="10" defaultColWidth="9.1640625" defaultRowHeight="11" x14ac:dyDescent="0.15"/>
  <cols>
    <col min="1" max="1" width="15.33203125" style="24" customWidth="1"/>
    <col min="2" max="3" width="14.83203125" style="2" bestFit="1" customWidth="1"/>
    <col min="4" max="7" width="14.83203125" style="10" bestFit="1" customWidth="1"/>
    <col min="8" max="8" width="10.5" style="10" bestFit="1" customWidth="1"/>
    <col min="9" max="9" width="10.5" style="10" customWidth="1"/>
    <col min="10" max="10" width="10.5" style="10" bestFit="1" customWidth="1"/>
    <col min="11" max="11" width="6.83203125" style="2" bestFit="1" customWidth="1"/>
    <col min="12" max="12" width="6.6640625" style="2" bestFit="1" customWidth="1"/>
    <col min="13" max="13" width="14.5" style="2" bestFit="1" customWidth="1"/>
    <col min="14" max="14" width="10.5" style="2" bestFit="1" customWidth="1"/>
    <col min="15" max="16" width="11.1640625" style="2" bestFit="1" customWidth="1"/>
    <col min="17" max="18" width="11.1640625" style="10" bestFit="1" customWidth="1"/>
    <col min="19" max="19" width="6.5" style="2" bestFit="1" customWidth="1"/>
    <col min="20" max="20" width="6" style="2" bestFit="1" customWidth="1"/>
    <col min="21" max="24" width="12" style="2" bestFit="1" customWidth="1"/>
    <col min="25" max="28" width="11" style="2" bestFit="1" customWidth="1"/>
    <col min="29" max="16384" width="9.1640625" style="2"/>
  </cols>
  <sheetData>
    <row r="1" spans="1:28" ht="13.25" customHeight="1" x14ac:dyDescent="0.15">
      <c r="A1" s="25" t="s">
        <v>96</v>
      </c>
      <c r="D1" s="13"/>
      <c r="E1" s="14"/>
      <c r="Q1" s="13"/>
      <c r="R1" s="14"/>
    </row>
    <row r="2" spans="1:28" s="9" customFormat="1" ht="12" customHeight="1" x14ac:dyDescent="0.15">
      <c r="A2" s="26" t="s">
        <v>84</v>
      </c>
      <c r="B2" s="104" t="s">
        <v>68</v>
      </c>
      <c r="C2" s="105"/>
      <c r="D2" s="105"/>
      <c r="E2" s="105"/>
      <c r="F2" s="105"/>
      <c r="G2" s="105"/>
      <c r="H2" s="105"/>
      <c r="I2" s="105"/>
      <c r="J2" s="106"/>
      <c r="K2" s="111" t="s">
        <v>65</v>
      </c>
      <c r="L2" s="111"/>
      <c r="M2" s="111"/>
      <c r="N2" s="111"/>
      <c r="O2" s="111"/>
      <c r="P2" s="111"/>
      <c r="Q2" s="111"/>
      <c r="R2" s="111"/>
      <c r="S2" s="107" t="s">
        <v>69</v>
      </c>
      <c r="T2" s="108"/>
      <c r="U2" s="108"/>
      <c r="V2" s="108"/>
      <c r="W2" s="108"/>
      <c r="X2" s="109"/>
      <c r="Y2" s="110" t="s">
        <v>70</v>
      </c>
      <c r="Z2" s="110"/>
      <c r="AA2" s="110"/>
      <c r="AB2" s="110"/>
    </row>
    <row r="3" spans="1:28" s="12" customFormat="1" ht="12" customHeight="1" x14ac:dyDescent="0.15">
      <c r="A3" s="77" t="s">
        <v>45</v>
      </c>
      <c r="B3" s="78" t="s">
        <v>97</v>
      </c>
      <c r="C3" s="12" t="s">
        <v>98</v>
      </c>
      <c r="D3" s="12" t="s">
        <v>99</v>
      </c>
      <c r="E3" s="12" t="s">
        <v>100</v>
      </c>
      <c r="F3" s="12" t="s">
        <v>101</v>
      </c>
      <c r="G3" s="12" t="s">
        <v>102</v>
      </c>
      <c r="H3" s="78" t="s">
        <v>42</v>
      </c>
      <c r="I3" s="78" t="s">
        <v>112</v>
      </c>
      <c r="J3" s="79" t="s">
        <v>93</v>
      </c>
      <c r="K3" s="78" t="s">
        <v>55</v>
      </c>
      <c r="L3" s="78" t="s">
        <v>56</v>
      </c>
      <c r="M3" s="78" t="s">
        <v>41</v>
      </c>
      <c r="N3" s="78" t="s">
        <v>92</v>
      </c>
      <c r="O3" s="78" t="s">
        <v>47</v>
      </c>
      <c r="P3" s="78" t="s">
        <v>48</v>
      </c>
      <c r="Q3" s="78" t="s">
        <v>62</v>
      </c>
      <c r="R3" s="78" t="s">
        <v>63</v>
      </c>
      <c r="S3" s="80" t="s">
        <v>106</v>
      </c>
      <c r="T3" s="78" t="s">
        <v>107</v>
      </c>
      <c r="U3" s="78" t="s">
        <v>50</v>
      </c>
      <c r="V3" s="78" t="s">
        <v>51</v>
      </c>
      <c r="W3" s="78" t="s">
        <v>52</v>
      </c>
      <c r="X3" s="79" t="s">
        <v>53</v>
      </c>
      <c r="Y3" s="78" t="s">
        <v>103</v>
      </c>
      <c r="Z3" s="78" t="s">
        <v>57</v>
      </c>
      <c r="AA3" s="78" t="s">
        <v>104</v>
      </c>
      <c r="AB3" s="78" t="s">
        <v>105</v>
      </c>
    </row>
    <row r="4" spans="1:28" s="8" customFormat="1" ht="21.5" customHeight="1" x14ac:dyDescent="0.15">
      <c r="A4" s="27" t="s">
        <v>44</v>
      </c>
      <c r="B4" s="32" t="s">
        <v>113</v>
      </c>
      <c r="C4" s="83" t="s">
        <v>113</v>
      </c>
      <c r="D4" s="83" t="s">
        <v>113</v>
      </c>
      <c r="E4" s="83" t="s">
        <v>113</v>
      </c>
      <c r="F4" s="83" t="s">
        <v>113</v>
      </c>
      <c r="G4" s="83" t="s">
        <v>113</v>
      </c>
      <c r="H4" s="12" t="s">
        <v>110</v>
      </c>
      <c r="I4" s="12" t="s">
        <v>112</v>
      </c>
      <c r="J4" s="29" t="s">
        <v>110</v>
      </c>
      <c r="K4" s="12" t="s">
        <v>46</v>
      </c>
      <c r="L4" s="12" t="s">
        <v>46</v>
      </c>
      <c r="M4" s="11" t="s">
        <v>85</v>
      </c>
      <c r="N4" s="12" t="s">
        <v>64</v>
      </c>
      <c r="O4" s="12" t="s">
        <v>46</v>
      </c>
      <c r="P4" s="12" t="s">
        <v>46</v>
      </c>
      <c r="Q4" s="12" t="s">
        <v>46</v>
      </c>
      <c r="R4" s="12" t="s">
        <v>46</v>
      </c>
      <c r="S4" s="31" t="s">
        <v>108</v>
      </c>
      <c r="T4" s="12" t="s">
        <v>108</v>
      </c>
      <c r="U4" s="12" t="s">
        <v>90</v>
      </c>
      <c r="V4" s="12" t="s">
        <v>89</v>
      </c>
      <c r="W4" s="12" t="s">
        <v>91</v>
      </c>
      <c r="X4" s="29" t="s">
        <v>111</v>
      </c>
      <c r="Y4" s="11" t="s">
        <v>71</v>
      </c>
      <c r="Z4" s="11" t="s">
        <v>71</v>
      </c>
      <c r="AA4" s="11" t="s">
        <v>71</v>
      </c>
      <c r="AB4" s="11" t="s">
        <v>71</v>
      </c>
    </row>
    <row r="5" spans="1:28" s="11" customFormat="1" ht="20" customHeight="1" x14ac:dyDescent="0.15">
      <c r="A5" s="28" t="s">
        <v>66</v>
      </c>
      <c r="B5" s="33" t="s">
        <v>58</v>
      </c>
      <c r="C5" s="22" t="s">
        <v>58</v>
      </c>
      <c r="D5" s="22" t="s">
        <v>58</v>
      </c>
      <c r="E5" s="22" t="s">
        <v>58</v>
      </c>
      <c r="F5" s="22" t="s">
        <v>58</v>
      </c>
      <c r="G5" s="22" t="s">
        <v>58</v>
      </c>
      <c r="H5" s="22" t="s">
        <v>109</v>
      </c>
      <c r="I5" s="22" t="s">
        <v>109</v>
      </c>
      <c r="J5" s="30" t="s">
        <v>43</v>
      </c>
      <c r="K5" s="22" t="s">
        <v>58</v>
      </c>
      <c r="L5" s="22" t="s">
        <v>58</v>
      </c>
      <c r="M5" s="22" t="s">
        <v>109</v>
      </c>
      <c r="N5" s="22" t="s">
        <v>43</v>
      </c>
      <c r="O5" s="22" t="s">
        <v>49</v>
      </c>
      <c r="P5" s="22" t="s">
        <v>49</v>
      </c>
      <c r="Q5" s="23" t="s">
        <v>67</v>
      </c>
      <c r="R5" s="23" t="s">
        <v>67</v>
      </c>
      <c r="S5" s="33" t="s">
        <v>58</v>
      </c>
      <c r="T5" s="22" t="s">
        <v>58</v>
      </c>
      <c r="U5" s="22" t="s">
        <v>54</v>
      </c>
      <c r="V5" s="22" t="s">
        <v>54</v>
      </c>
      <c r="W5" s="22" t="s">
        <v>54</v>
      </c>
      <c r="X5" s="30" t="s">
        <v>54</v>
      </c>
      <c r="Y5" s="22" t="s">
        <v>58</v>
      </c>
      <c r="Z5" s="22" t="s">
        <v>58</v>
      </c>
      <c r="AA5" s="22" t="s">
        <v>58</v>
      </c>
      <c r="AB5" s="22" t="s">
        <v>58</v>
      </c>
    </row>
    <row r="6" spans="1:28" s="6" customFormat="1" ht="12" customHeight="1" x14ac:dyDescent="0.15">
      <c r="A6" s="27" t="s">
        <v>72</v>
      </c>
      <c r="B6" s="31"/>
      <c r="C6" s="12"/>
      <c r="D6" s="12"/>
      <c r="E6" s="12"/>
      <c r="F6" s="12"/>
      <c r="G6" s="12"/>
      <c r="H6" s="12"/>
      <c r="I6" s="12"/>
      <c r="J6" s="43"/>
      <c r="K6" s="12"/>
      <c r="L6" s="12"/>
      <c r="M6" s="12"/>
      <c r="N6" s="12"/>
      <c r="O6" s="52"/>
      <c r="P6" s="52"/>
      <c r="Q6" s="52"/>
      <c r="R6" s="12"/>
      <c r="S6" s="31"/>
      <c r="T6" s="12"/>
      <c r="U6" s="12"/>
      <c r="V6" s="12"/>
      <c r="W6" s="12"/>
      <c r="X6" s="29"/>
      <c r="Y6" s="12"/>
      <c r="Z6" s="12"/>
      <c r="AA6" s="12"/>
      <c r="AB6" s="12"/>
    </row>
    <row r="7" spans="1:28" s="1" customFormat="1" ht="12" customHeight="1" x14ac:dyDescent="0.15">
      <c r="A7" s="39" t="s">
        <v>75</v>
      </c>
      <c r="B7" s="76">
        <v>40.57</v>
      </c>
      <c r="C7" s="67">
        <v>39.770000000000003</v>
      </c>
      <c r="D7" s="67">
        <v>39.83</v>
      </c>
      <c r="E7" s="67">
        <v>40.94</v>
      </c>
      <c r="F7" s="67">
        <v>40.619999999999997</v>
      </c>
      <c r="G7" s="67">
        <v>40.770000000000003</v>
      </c>
      <c r="H7" s="51">
        <v>41.5</v>
      </c>
      <c r="I7" s="51">
        <v>42.1</v>
      </c>
      <c r="J7" s="39">
        <v>41.42</v>
      </c>
      <c r="K7" s="67">
        <v>28.55</v>
      </c>
      <c r="L7" s="67">
        <v>28.22</v>
      </c>
      <c r="M7" s="51">
        <v>27.3</v>
      </c>
      <c r="N7" s="51">
        <v>32.74</v>
      </c>
      <c r="O7" s="51">
        <v>26.7</v>
      </c>
      <c r="P7" s="51">
        <v>25.3</v>
      </c>
      <c r="Q7" s="67">
        <v>25.3</v>
      </c>
      <c r="R7" s="67"/>
      <c r="S7" s="76">
        <v>71.38</v>
      </c>
      <c r="T7" s="67">
        <v>71.599999999999994</v>
      </c>
      <c r="U7" s="67">
        <v>70.94</v>
      </c>
      <c r="V7" s="67">
        <v>69.39</v>
      </c>
      <c r="W7" s="67">
        <v>70.41</v>
      </c>
      <c r="X7" s="65">
        <v>66.05</v>
      </c>
      <c r="Y7" s="67">
        <v>30.89</v>
      </c>
      <c r="Z7" s="67">
        <v>27.42</v>
      </c>
      <c r="AA7" s="67">
        <v>25.92</v>
      </c>
      <c r="AB7" s="67">
        <v>27.88</v>
      </c>
    </row>
    <row r="8" spans="1:28" s="3" customFormat="1" ht="12" customHeight="1" x14ac:dyDescent="0.15">
      <c r="A8" s="40" t="s">
        <v>76</v>
      </c>
      <c r="B8" s="76">
        <v>3.218</v>
      </c>
      <c r="C8" s="67">
        <v>3.27</v>
      </c>
      <c r="D8" s="67">
        <v>3.298</v>
      </c>
      <c r="E8" s="67">
        <v>3.2309999999999999</v>
      </c>
      <c r="F8" s="67">
        <v>3.2730000000000001</v>
      </c>
      <c r="G8" s="67">
        <v>3.258</v>
      </c>
      <c r="H8" s="51">
        <v>2.99</v>
      </c>
      <c r="I8" s="51">
        <v>2.21</v>
      </c>
      <c r="J8" s="39">
        <v>3.31</v>
      </c>
      <c r="K8" s="67">
        <v>2.6320000000000001</v>
      </c>
      <c r="L8" s="67">
        <v>2.5060000000000002</v>
      </c>
      <c r="M8" s="51">
        <v>2.54</v>
      </c>
      <c r="N8" s="51">
        <v>2.72</v>
      </c>
      <c r="O8" s="51">
        <v>2.2999999999999998</v>
      </c>
      <c r="P8" s="51">
        <v>2.2999999999999998</v>
      </c>
      <c r="Q8" s="67">
        <v>2.2999999999999998</v>
      </c>
      <c r="R8" s="67"/>
      <c r="S8" s="76">
        <v>0.27500000000000002</v>
      </c>
      <c r="T8" s="67">
        <v>0.25800000000000001</v>
      </c>
      <c r="U8" s="67">
        <v>0.24</v>
      </c>
      <c r="V8" s="67">
        <v>0.62</v>
      </c>
      <c r="W8" s="67">
        <v>0.36</v>
      </c>
      <c r="X8" s="65">
        <v>1.1299999999999999</v>
      </c>
      <c r="Y8" s="67">
        <v>2.6790000000000003</v>
      </c>
      <c r="Z8" s="67">
        <v>2.61</v>
      </c>
      <c r="AA8" s="67">
        <v>2.4910000000000001</v>
      </c>
      <c r="AB8" s="67">
        <v>2.6059999999999999</v>
      </c>
    </row>
    <row r="9" spans="1:28" s="1" customFormat="1" ht="12" customHeight="1" x14ac:dyDescent="0.15">
      <c r="A9" s="39" t="s">
        <v>77</v>
      </c>
      <c r="B9" s="76">
        <v>6.86</v>
      </c>
      <c r="C9" s="67">
        <v>6.61</v>
      </c>
      <c r="D9" s="67">
        <v>6.63</v>
      </c>
      <c r="E9" s="67">
        <v>6.84</v>
      </c>
      <c r="F9" s="67">
        <v>6.81</v>
      </c>
      <c r="G9" s="67">
        <v>6.7</v>
      </c>
      <c r="H9" s="51">
        <v>6.9</v>
      </c>
      <c r="I9" s="51">
        <v>10.4</v>
      </c>
      <c r="J9" s="39">
        <v>7.04</v>
      </c>
      <c r="K9" s="67">
        <v>2.15</v>
      </c>
      <c r="L9" s="67">
        <v>2.06</v>
      </c>
      <c r="M9" s="51">
        <v>2.09</v>
      </c>
      <c r="N9" s="51">
        <v>2.59</v>
      </c>
      <c r="O9" s="51">
        <v>2.5</v>
      </c>
      <c r="P9" s="51">
        <v>2.5</v>
      </c>
      <c r="Q9" s="67">
        <v>2.4</v>
      </c>
      <c r="R9" s="67"/>
      <c r="S9" s="76">
        <v>14.29</v>
      </c>
      <c r="T9" s="67">
        <v>14.37</v>
      </c>
      <c r="U9" s="67">
        <v>15.03</v>
      </c>
      <c r="V9" s="67">
        <v>14.81</v>
      </c>
      <c r="W9" s="67">
        <v>14.59</v>
      </c>
      <c r="X9" s="65">
        <v>15.45</v>
      </c>
      <c r="Y9" s="67">
        <v>4.59</v>
      </c>
      <c r="Z9" s="67">
        <v>3.7</v>
      </c>
      <c r="AA9" s="67">
        <v>3.13</v>
      </c>
      <c r="AB9" s="67">
        <v>3.74</v>
      </c>
    </row>
    <row r="10" spans="1:28" s="1" customFormat="1" ht="12" customHeight="1" x14ac:dyDescent="0.15">
      <c r="A10" s="39" t="s">
        <v>78</v>
      </c>
      <c r="B10" s="76">
        <v>10.47</v>
      </c>
      <c r="C10" s="67">
        <v>10.66</v>
      </c>
      <c r="D10" s="67">
        <v>10.46</v>
      </c>
      <c r="E10" s="67">
        <v>10.4</v>
      </c>
      <c r="F10" s="67">
        <v>10.49</v>
      </c>
      <c r="G10" s="67">
        <v>10.49</v>
      </c>
      <c r="H10" s="51">
        <v>10.613392500000002</v>
      </c>
      <c r="I10" s="51">
        <v>17.11871943085816</v>
      </c>
      <c r="J10" s="39">
        <v>10.64</v>
      </c>
      <c r="K10" s="67">
        <v>11.26</v>
      </c>
      <c r="L10" s="67">
        <v>11.17</v>
      </c>
      <c r="M10" s="51">
        <v>11.669175000000001</v>
      </c>
      <c r="N10" s="51">
        <v>12.04</v>
      </c>
      <c r="O10" s="51">
        <v>11.4</v>
      </c>
      <c r="P10" s="51">
        <v>11.7</v>
      </c>
      <c r="Q10" s="67">
        <v>11.7</v>
      </c>
      <c r="R10" s="67"/>
      <c r="S10" s="76">
        <v>2.19</v>
      </c>
      <c r="T10" s="67">
        <v>2.11</v>
      </c>
      <c r="U10" s="67">
        <v>2.04</v>
      </c>
      <c r="V10" s="67">
        <v>3.32</v>
      </c>
      <c r="W10" s="67">
        <v>2.58</v>
      </c>
      <c r="X10" s="65">
        <v>3.97</v>
      </c>
      <c r="Y10" s="67">
        <v>8.4</v>
      </c>
      <c r="Z10" s="67">
        <v>8.8000000000000007</v>
      </c>
      <c r="AA10" s="67">
        <v>8.6300000000000008</v>
      </c>
      <c r="AB10" s="67">
        <v>8.5</v>
      </c>
    </row>
    <row r="11" spans="1:28" s="3" customFormat="1" ht="12" customHeight="1" x14ac:dyDescent="0.15">
      <c r="A11" s="40" t="s">
        <v>0</v>
      </c>
      <c r="B11" s="76">
        <v>0.186</v>
      </c>
      <c r="C11" s="67">
        <v>0.187</v>
      </c>
      <c r="D11" s="67">
        <v>0.189</v>
      </c>
      <c r="E11" s="67">
        <v>0.18099999999999999</v>
      </c>
      <c r="F11" s="67">
        <v>0.184</v>
      </c>
      <c r="G11" s="67">
        <v>0.184</v>
      </c>
      <c r="H11" s="51"/>
      <c r="I11" s="51">
        <v>0.45</v>
      </c>
      <c r="J11" s="39">
        <v>0.19</v>
      </c>
      <c r="K11" s="67">
        <v>0.20700000000000002</v>
      </c>
      <c r="L11" s="67">
        <v>0.20600000000000002</v>
      </c>
      <c r="M11" s="51"/>
      <c r="N11" s="51">
        <v>0.22</v>
      </c>
      <c r="O11" s="51">
        <v>0.2</v>
      </c>
      <c r="P11" s="51">
        <v>0.2</v>
      </c>
      <c r="Q11" s="67">
        <v>0.2</v>
      </c>
      <c r="R11" s="67"/>
      <c r="S11" s="76">
        <v>3.4000000000000002E-2</v>
      </c>
      <c r="T11" s="67">
        <v>3.2000000000000001E-2</v>
      </c>
      <c r="U11" s="67">
        <v>0.06</v>
      </c>
      <c r="V11" s="67">
        <v>0.05</v>
      </c>
      <c r="W11" s="67">
        <v>0.06</v>
      </c>
      <c r="X11" s="65">
        <v>0.03</v>
      </c>
      <c r="Y11" s="67">
        <v>0.17699999999999999</v>
      </c>
      <c r="Z11" s="67">
        <v>0.19500000000000001</v>
      </c>
      <c r="AA11" s="67">
        <v>0.19</v>
      </c>
      <c r="AB11" s="67">
        <v>0.189</v>
      </c>
    </row>
    <row r="12" spans="1:28" s="1" customFormat="1" ht="12" customHeight="1" x14ac:dyDescent="0.15">
      <c r="A12" s="39" t="s">
        <v>1</v>
      </c>
      <c r="B12" s="76">
        <v>15.26</v>
      </c>
      <c r="C12" s="67">
        <v>15.57</v>
      </c>
      <c r="D12" s="67">
        <v>14.79</v>
      </c>
      <c r="E12" s="67">
        <v>14.83</v>
      </c>
      <c r="F12" s="67">
        <v>14.76</v>
      </c>
      <c r="G12" s="67">
        <v>15.12</v>
      </c>
      <c r="H12" s="51">
        <v>13.5</v>
      </c>
      <c r="I12" s="51">
        <v>9.75</v>
      </c>
      <c r="J12" s="39">
        <v>15.35</v>
      </c>
      <c r="K12" s="67">
        <v>28.31</v>
      </c>
      <c r="L12" s="67">
        <v>28.26</v>
      </c>
      <c r="M12" s="51">
        <v>26.6</v>
      </c>
      <c r="N12" s="51">
        <v>30.65</v>
      </c>
      <c r="O12" s="51">
        <v>23.6</v>
      </c>
      <c r="P12" s="51">
        <v>23.4</v>
      </c>
      <c r="Q12" s="67">
        <v>23.4</v>
      </c>
      <c r="R12" s="67"/>
      <c r="S12" s="76">
        <v>0.56000000000000005</v>
      </c>
      <c r="T12" s="67">
        <v>0.54</v>
      </c>
      <c r="U12" s="67">
        <v>0.49</v>
      </c>
      <c r="V12" s="67">
        <v>0.82</v>
      </c>
      <c r="W12" s="67">
        <v>0.81</v>
      </c>
      <c r="X12" s="65">
        <v>0.99</v>
      </c>
      <c r="Y12" s="67">
        <v>17.59</v>
      </c>
      <c r="Z12" s="67">
        <v>20.84</v>
      </c>
      <c r="AA12" s="67">
        <v>20.71</v>
      </c>
      <c r="AB12" s="67">
        <v>20.13</v>
      </c>
    </row>
    <row r="13" spans="1:28" s="1" customFormat="1" ht="12" customHeight="1" x14ac:dyDescent="0.15">
      <c r="A13" s="39" t="s">
        <v>2</v>
      </c>
      <c r="B13" s="76">
        <v>13.21</v>
      </c>
      <c r="C13" s="67">
        <v>13.35</v>
      </c>
      <c r="D13" s="67">
        <v>13.97</v>
      </c>
      <c r="E13" s="67">
        <v>12.86</v>
      </c>
      <c r="F13" s="67">
        <v>13.34</v>
      </c>
      <c r="G13" s="67">
        <v>13.1</v>
      </c>
      <c r="H13" s="51">
        <v>12.8</v>
      </c>
      <c r="I13" s="51">
        <v>0.77</v>
      </c>
      <c r="J13" s="39">
        <v>13.34</v>
      </c>
      <c r="K13" s="67">
        <v>12.8</v>
      </c>
      <c r="L13" s="67">
        <v>12.88</v>
      </c>
      <c r="M13" s="51">
        <v>13.2</v>
      </c>
      <c r="N13" s="51">
        <v>13.39</v>
      </c>
      <c r="O13" s="51">
        <v>14.8</v>
      </c>
      <c r="P13" s="51">
        <v>15.4</v>
      </c>
      <c r="Q13" s="67">
        <v>15.4</v>
      </c>
      <c r="R13" s="67"/>
      <c r="S13" s="76">
        <v>2.61</v>
      </c>
      <c r="T13" s="67">
        <v>2.59</v>
      </c>
      <c r="U13" s="67">
        <v>1.78</v>
      </c>
      <c r="V13" s="67">
        <v>1.72</v>
      </c>
      <c r="W13" s="67">
        <v>2.85</v>
      </c>
      <c r="X13" s="65">
        <v>2.89</v>
      </c>
      <c r="Y13" s="67">
        <v>18.420000000000002</v>
      </c>
      <c r="Z13" s="67">
        <v>16.43</v>
      </c>
      <c r="AA13" s="67">
        <v>17.73</v>
      </c>
      <c r="AB13" s="67">
        <v>17.13</v>
      </c>
    </row>
    <row r="14" spans="1:28" s="1" customFormat="1" ht="12" customHeight="1" x14ac:dyDescent="0.15">
      <c r="A14" s="39" t="s">
        <v>79</v>
      </c>
      <c r="B14" s="76">
        <v>1.4</v>
      </c>
      <c r="C14" s="67">
        <v>1.41</v>
      </c>
      <c r="D14" s="67">
        <v>1.24</v>
      </c>
      <c r="E14" s="67">
        <v>1.9300000000000002</v>
      </c>
      <c r="F14" s="67">
        <v>1.52</v>
      </c>
      <c r="G14" s="67">
        <v>1.6800000000000002</v>
      </c>
      <c r="H14" s="51">
        <v>1.4</v>
      </c>
      <c r="I14" s="51">
        <v>0.12</v>
      </c>
      <c r="J14" s="39">
        <v>1.9</v>
      </c>
      <c r="K14" s="67">
        <v>0</v>
      </c>
      <c r="L14" s="67">
        <v>7.0000000000000007E-2</v>
      </c>
      <c r="M14" s="51">
        <v>0.25</v>
      </c>
      <c r="N14" s="51">
        <v>0.55000000000000004</v>
      </c>
      <c r="O14" s="51">
        <v>0.3</v>
      </c>
      <c r="P14" s="51">
        <v>0.4</v>
      </c>
      <c r="Q14" s="67">
        <v>0.5</v>
      </c>
      <c r="R14" s="67"/>
      <c r="S14" s="76">
        <v>3.82</v>
      </c>
      <c r="T14" s="67">
        <v>3.9</v>
      </c>
      <c r="U14" s="67">
        <v>3.64</v>
      </c>
      <c r="V14" s="67">
        <v>2.54</v>
      </c>
      <c r="W14" s="67">
        <v>4.13</v>
      </c>
      <c r="X14" s="65">
        <v>3.11</v>
      </c>
      <c r="Y14" s="67">
        <v>0.08</v>
      </c>
      <c r="Z14" s="67">
        <v>0</v>
      </c>
      <c r="AA14" s="67">
        <v>0</v>
      </c>
      <c r="AB14" s="67">
        <v>0.06</v>
      </c>
    </row>
    <row r="15" spans="1:28" s="1" customFormat="1" ht="12" customHeight="1" x14ac:dyDescent="0.15">
      <c r="A15" s="39" t="s">
        <v>80</v>
      </c>
      <c r="B15" s="76">
        <v>3.49</v>
      </c>
      <c r="C15" s="67">
        <v>3.48</v>
      </c>
      <c r="D15" s="67">
        <v>3.75</v>
      </c>
      <c r="E15" s="67">
        <v>3.88</v>
      </c>
      <c r="F15" s="67">
        <v>3.58</v>
      </c>
      <c r="G15" s="67">
        <v>3.36</v>
      </c>
      <c r="H15" s="51">
        <v>2.04</v>
      </c>
      <c r="I15" s="51">
        <v>4.66</v>
      </c>
      <c r="J15" s="39">
        <v>3.43</v>
      </c>
      <c r="K15" s="67">
        <v>0.97</v>
      </c>
      <c r="L15" s="67">
        <v>0.98</v>
      </c>
      <c r="M15" s="51">
        <v>0.74</v>
      </c>
      <c r="N15" s="51">
        <v>1.1399999999999999</v>
      </c>
      <c r="O15" s="51">
        <v>1.5</v>
      </c>
      <c r="P15" s="51">
        <v>0.8</v>
      </c>
      <c r="Q15" s="67">
        <v>0.8</v>
      </c>
      <c r="R15" s="67"/>
      <c r="S15" s="76">
        <v>2.42</v>
      </c>
      <c r="T15" s="67">
        <v>2.5</v>
      </c>
      <c r="U15" s="67">
        <v>4.87</v>
      </c>
      <c r="V15" s="67">
        <v>5.12</v>
      </c>
      <c r="W15" s="67">
        <v>2.54</v>
      </c>
      <c r="X15" s="65">
        <v>3.89</v>
      </c>
      <c r="Y15" s="67">
        <v>1.85</v>
      </c>
      <c r="Z15" s="67">
        <v>1.6800000000000002</v>
      </c>
      <c r="AA15" s="67">
        <v>1.41</v>
      </c>
      <c r="AB15" s="67">
        <v>1.78</v>
      </c>
    </row>
    <row r="16" spans="1:28" s="3" customFormat="1" ht="12" customHeight="1" x14ac:dyDescent="0.15">
      <c r="A16" s="40" t="s">
        <v>81</v>
      </c>
      <c r="B16" s="76">
        <v>1.542</v>
      </c>
      <c r="C16" s="67">
        <v>1.69</v>
      </c>
      <c r="D16" s="67">
        <v>1.631</v>
      </c>
      <c r="E16" s="67">
        <v>1.327</v>
      </c>
      <c r="F16" s="67">
        <v>1.3839999999999999</v>
      </c>
      <c r="G16" s="67">
        <v>1.397</v>
      </c>
      <c r="H16" s="51">
        <v>1.42</v>
      </c>
      <c r="I16" s="51"/>
      <c r="J16" s="39">
        <v>1.38</v>
      </c>
      <c r="K16" s="67">
        <v>2.9140000000000001</v>
      </c>
      <c r="L16" s="67">
        <v>2.89</v>
      </c>
      <c r="M16" s="51">
        <v>2.61</v>
      </c>
      <c r="N16" s="51">
        <v>3.2</v>
      </c>
      <c r="O16" s="51">
        <v>3.1</v>
      </c>
      <c r="P16" s="51">
        <v>3.3</v>
      </c>
      <c r="Q16" s="67">
        <v>3.2</v>
      </c>
      <c r="R16" s="67"/>
      <c r="S16" s="76">
        <v>7.2999999999999995E-2</v>
      </c>
      <c r="T16" s="67">
        <v>6.6000000000000003E-2</v>
      </c>
      <c r="U16" s="67">
        <v>0.14000000000000001</v>
      </c>
      <c r="V16" s="67">
        <v>0.24</v>
      </c>
      <c r="W16" s="67">
        <v>0.1</v>
      </c>
      <c r="X16" s="65">
        <v>0.4</v>
      </c>
      <c r="Y16" s="67">
        <v>1.2530000000000001</v>
      </c>
      <c r="Z16" s="67">
        <v>1.9580000000000002</v>
      </c>
      <c r="AA16" s="67">
        <v>2.0230000000000001</v>
      </c>
      <c r="AB16" s="67">
        <v>2.0009999999999999</v>
      </c>
    </row>
    <row r="17" spans="1:28" s="1" customFormat="1" ht="12" customHeight="1" x14ac:dyDescent="0.15">
      <c r="A17" s="39" t="s">
        <v>73</v>
      </c>
      <c r="B17" s="76">
        <v>3.64</v>
      </c>
      <c r="C17" s="67">
        <v>3.17</v>
      </c>
      <c r="D17" s="67">
        <v>3.5</v>
      </c>
      <c r="E17" s="67">
        <v>3.29</v>
      </c>
      <c r="F17" s="67">
        <v>3.34</v>
      </c>
      <c r="G17" s="67">
        <v>3.28</v>
      </c>
      <c r="H17" s="51"/>
      <c r="I17" s="51"/>
      <c r="J17" s="39">
        <v>3.85</v>
      </c>
      <c r="K17" s="67">
        <v>9.25</v>
      </c>
      <c r="L17" s="67">
        <v>9.5399999999999991</v>
      </c>
      <c r="M17" s="51"/>
      <c r="N17" s="51">
        <v>9.1999999999999993</v>
      </c>
      <c r="O17" s="51">
        <v>10.5</v>
      </c>
      <c r="P17" s="51">
        <v>10</v>
      </c>
      <c r="Q17" s="67">
        <v>9.9</v>
      </c>
      <c r="R17" s="67"/>
      <c r="S17" s="76">
        <v>1.24</v>
      </c>
      <c r="T17" s="67">
        <v>1.1599999999999999</v>
      </c>
      <c r="U17" s="67">
        <v>0.6</v>
      </c>
      <c r="V17" s="67">
        <v>1.1000000000000001</v>
      </c>
      <c r="W17" s="67">
        <v>1.4</v>
      </c>
      <c r="X17" s="65">
        <v>1.7</v>
      </c>
      <c r="Y17" s="67">
        <v>12.7</v>
      </c>
      <c r="Z17" s="67">
        <v>15.05</v>
      </c>
      <c r="AA17" s="67">
        <v>15.11</v>
      </c>
      <c r="AB17" s="67">
        <v>13.38</v>
      </c>
    </row>
    <row r="18" spans="1:28" s="49" customFormat="1" ht="12" customHeight="1" x14ac:dyDescent="0.15">
      <c r="A18" s="42" t="s">
        <v>3</v>
      </c>
      <c r="B18" s="56">
        <f t="shared" ref="B18:H18" si="0">SUM(B7:B17)</f>
        <v>99.846000000000004</v>
      </c>
      <c r="C18" s="55">
        <f t="shared" si="0"/>
        <v>99.167000000000002</v>
      </c>
      <c r="D18" s="55">
        <f t="shared" si="0"/>
        <v>99.287999999999997</v>
      </c>
      <c r="E18" s="55">
        <f t="shared" si="0"/>
        <v>99.709000000000003</v>
      </c>
      <c r="F18" s="55">
        <f t="shared" si="0"/>
        <v>99.301000000000002</v>
      </c>
      <c r="G18" s="55">
        <f t="shared" si="0"/>
        <v>99.339000000000013</v>
      </c>
      <c r="H18" s="55">
        <f t="shared" si="0"/>
        <v>93.163392500000015</v>
      </c>
      <c r="I18" s="55">
        <f>SUM(I7:I15)</f>
        <v>87.578719430858158</v>
      </c>
      <c r="J18" s="81">
        <v>98.01</v>
      </c>
      <c r="K18" s="55">
        <f>SUM(K7:K17)</f>
        <v>99.042999999999992</v>
      </c>
      <c r="L18" s="55">
        <f>SUM(L7:L17)</f>
        <v>98.782000000000011</v>
      </c>
      <c r="M18" s="55">
        <f>SUM(M7:M17)</f>
        <v>86.999174999999994</v>
      </c>
      <c r="N18" s="55">
        <v>99.25</v>
      </c>
      <c r="O18" s="55">
        <f t="shared" ref="O18:AB18" si="1">SUM(O7:O17)</f>
        <v>96.899999999999991</v>
      </c>
      <c r="P18" s="55">
        <f t="shared" si="1"/>
        <v>95.300000000000011</v>
      </c>
      <c r="Q18" s="55">
        <f t="shared" si="1"/>
        <v>95.100000000000023</v>
      </c>
      <c r="R18" s="55"/>
      <c r="S18" s="56">
        <f t="shared" si="1"/>
        <v>98.891999999999982</v>
      </c>
      <c r="T18" s="55">
        <f t="shared" si="1"/>
        <v>99.126000000000005</v>
      </c>
      <c r="U18" s="55">
        <f t="shared" si="1"/>
        <v>99.83</v>
      </c>
      <c r="V18" s="55">
        <f t="shared" si="1"/>
        <v>99.72999999999999</v>
      </c>
      <c r="W18" s="55">
        <f t="shared" si="1"/>
        <v>99.83</v>
      </c>
      <c r="X18" s="42">
        <f t="shared" si="1"/>
        <v>99.61</v>
      </c>
      <c r="Y18" s="55">
        <f t="shared" si="1"/>
        <v>98.629000000000005</v>
      </c>
      <c r="Z18" s="55">
        <f t="shared" si="1"/>
        <v>98.683000000000007</v>
      </c>
      <c r="AA18" s="55">
        <f t="shared" si="1"/>
        <v>97.343999999999994</v>
      </c>
      <c r="AB18" s="55">
        <f t="shared" si="1"/>
        <v>97.396000000000001</v>
      </c>
    </row>
    <row r="19" spans="1:28" ht="12" customHeight="1" x14ac:dyDescent="0.15">
      <c r="A19" s="43" t="s">
        <v>60</v>
      </c>
      <c r="B19" s="57">
        <f t="shared" ref="B19:AB19" si="2">LN((B7*0.4674)/(B9*0.5293))</f>
        <v>1.6529514787213777</v>
      </c>
      <c r="C19" s="51">
        <f t="shared" si="2"/>
        <v>1.67015924859682</v>
      </c>
      <c r="D19" s="51">
        <f t="shared" si="2"/>
        <v>1.6686456362365976</v>
      </c>
      <c r="E19" s="51">
        <f t="shared" si="2"/>
        <v>1.6649498918395</v>
      </c>
      <c r="F19" s="51">
        <f t="shared" si="2"/>
        <v>1.6614984792316334</v>
      </c>
      <c r="G19" s="51">
        <f t="shared" si="2"/>
        <v>1.6814690336750573</v>
      </c>
      <c r="H19" s="51">
        <f t="shared" si="2"/>
        <v>1.6698020588742546</v>
      </c>
      <c r="I19" s="51">
        <f t="shared" ref="I19" si="3">LN((I7*0.4674)/(I9*0.5293))</f>
        <v>1.2738719777818246</v>
      </c>
      <c r="J19" s="81">
        <f t="shared" si="2"/>
        <v>1.6477857290383029</v>
      </c>
      <c r="K19" s="51">
        <f t="shared" ref="K19:Q19" si="4">LN((K7*0.4674)/(K9*0.5293))</f>
        <v>2.4618191372032636</v>
      </c>
      <c r="L19" s="51">
        <f t="shared" si="4"/>
        <v>2.4929550068639936</v>
      </c>
      <c r="M19" s="51">
        <f t="shared" si="4"/>
        <v>2.4453526794550102</v>
      </c>
      <c r="N19" s="51">
        <f t="shared" si="4"/>
        <v>2.4125697394723584</v>
      </c>
      <c r="O19" s="51">
        <f t="shared" si="4"/>
        <v>2.2440028767728641</v>
      </c>
      <c r="P19" s="51">
        <f t="shared" si="4"/>
        <v>2.1901437071001353</v>
      </c>
      <c r="Q19" s="51">
        <f t="shared" si="4"/>
        <v>2.2309657016203901</v>
      </c>
      <c r="R19" s="51"/>
      <c r="S19" s="57">
        <f t="shared" si="2"/>
        <v>1.4840877693610541</v>
      </c>
      <c r="T19" s="51">
        <f t="shared" si="2"/>
        <v>1.481582417116482</v>
      </c>
      <c r="U19" s="51">
        <f t="shared" si="2"/>
        <v>1.4274162888214084</v>
      </c>
      <c r="V19" s="51">
        <f t="shared" si="2"/>
        <v>1.4200701798725657</v>
      </c>
      <c r="W19" s="51">
        <f t="shared" si="2"/>
        <v>1.4496289792371633</v>
      </c>
      <c r="X19" s="39">
        <f t="shared" si="2"/>
        <v>1.3284330708653955</v>
      </c>
      <c r="Y19" s="51">
        <f t="shared" si="2"/>
        <v>1.7821825260988524</v>
      </c>
      <c r="Z19" s="51">
        <f t="shared" si="2"/>
        <v>1.8785698977248053</v>
      </c>
      <c r="AA19" s="51">
        <f t="shared" si="2"/>
        <v>1.9896119101728278</v>
      </c>
      <c r="AB19" s="51">
        <f t="shared" si="2"/>
        <v>1.8844540177066982</v>
      </c>
    </row>
    <row r="20" spans="1:28" ht="12" customHeight="1" x14ac:dyDescent="0.15">
      <c r="A20" s="44" t="s">
        <v>59</v>
      </c>
      <c r="B20" s="59">
        <f t="shared" ref="B20:Q20" si="5">(B7+B9+B14)/((2*B15)+B12)</f>
        <v>2.1955935251798557</v>
      </c>
      <c r="C20" s="58">
        <f t="shared" si="5"/>
        <v>2.1211717709720372</v>
      </c>
      <c r="D20" s="58">
        <f t="shared" si="5"/>
        <v>2.1399730820995964</v>
      </c>
      <c r="E20" s="58">
        <f t="shared" si="5"/>
        <v>2.2005312084993363</v>
      </c>
      <c r="F20" s="58">
        <f t="shared" si="5"/>
        <v>2.2331204379562042</v>
      </c>
      <c r="G20" s="58">
        <f t="shared" si="5"/>
        <v>2.2504578754578759</v>
      </c>
      <c r="H20" s="58">
        <f t="shared" si="5"/>
        <v>2.8327645051194539</v>
      </c>
      <c r="I20" s="58">
        <f t="shared" si="5"/>
        <v>2.7593078133193494</v>
      </c>
      <c r="J20" s="41">
        <f t="shared" si="5"/>
        <v>2.2674470959027464</v>
      </c>
      <c r="K20" s="58">
        <f t="shared" si="5"/>
        <v>1.0148760330578512</v>
      </c>
      <c r="L20" s="58">
        <f t="shared" si="5"/>
        <v>1.0043017868960951</v>
      </c>
      <c r="M20" s="58">
        <f t="shared" si="5"/>
        <v>1.0555555555555556</v>
      </c>
      <c r="N20" s="58">
        <f t="shared" si="5"/>
        <v>1.0895839659884603</v>
      </c>
      <c r="O20" s="58">
        <f t="shared" si="5"/>
        <v>1.1090225563909775</v>
      </c>
      <c r="P20" s="58">
        <f t="shared" si="5"/>
        <v>1.1279999999999999</v>
      </c>
      <c r="Q20" s="58">
        <f t="shared" si="5"/>
        <v>1.1279999999999999</v>
      </c>
      <c r="R20" s="58"/>
      <c r="S20" s="59">
        <f t="shared" ref="S20:AB20" si="6">(S7+S9+S14)/((2*S15)+S12)</f>
        <v>16.572222222222219</v>
      </c>
      <c r="T20" s="58">
        <f t="shared" si="6"/>
        <v>16.222021660649819</v>
      </c>
      <c r="U20" s="58">
        <f t="shared" si="6"/>
        <v>8.7595307917888565</v>
      </c>
      <c r="V20" s="58">
        <f t="shared" si="6"/>
        <v>7.8426763110307416</v>
      </c>
      <c r="W20" s="58">
        <f t="shared" si="6"/>
        <v>15.132427843803054</v>
      </c>
      <c r="X20" s="41">
        <f t="shared" si="6"/>
        <v>9.6476624857468654</v>
      </c>
      <c r="Y20" s="58">
        <f t="shared" si="6"/>
        <v>1.6702677313292627</v>
      </c>
      <c r="Z20" s="58">
        <f t="shared" si="6"/>
        <v>1.2859504132231405</v>
      </c>
      <c r="AA20" s="58">
        <f t="shared" si="6"/>
        <v>1.2345941351466212</v>
      </c>
      <c r="AB20" s="58">
        <f t="shared" si="6"/>
        <v>1.3372731110173068</v>
      </c>
    </row>
    <row r="21" spans="1:28" ht="12" customHeight="1" x14ac:dyDescent="0.15">
      <c r="A21" s="43" t="s">
        <v>74</v>
      </c>
      <c r="B21" s="71"/>
      <c r="C21" s="52"/>
      <c r="D21" s="52"/>
      <c r="E21" s="52"/>
      <c r="F21" s="52"/>
      <c r="G21" s="52"/>
      <c r="H21" s="52"/>
      <c r="I21" s="52"/>
      <c r="J21" s="43"/>
      <c r="K21" s="52"/>
      <c r="L21" s="52"/>
      <c r="M21" s="52"/>
      <c r="N21" s="52"/>
      <c r="O21" s="52"/>
      <c r="P21" s="52"/>
      <c r="Q21" s="52"/>
      <c r="R21" s="50"/>
      <c r="S21" s="71"/>
      <c r="T21" s="52"/>
      <c r="U21" s="50"/>
      <c r="V21" s="50"/>
      <c r="W21" s="50"/>
      <c r="X21" s="53"/>
      <c r="Y21" s="52"/>
      <c r="Z21" s="52"/>
      <c r="AA21" s="52"/>
      <c r="AB21" s="52"/>
    </row>
    <row r="22" spans="1:28" s="4" customFormat="1" ht="12" customHeight="1" x14ac:dyDescent="0.15">
      <c r="A22" s="45" t="s">
        <v>22</v>
      </c>
      <c r="B22" s="62">
        <v>146</v>
      </c>
      <c r="C22" s="60">
        <v>121</v>
      </c>
      <c r="D22" s="60">
        <v>117</v>
      </c>
      <c r="E22" s="60">
        <v>148</v>
      </c>
      <c r="F22" s="60">
        <v>156</v>
      </c>
      <c r="G22" s="60">
        <v>156</v>
      </c>
      <c r="H22" s="50"/>
      <c r="I22" s="50"/>
      <c r="J22" s="63">
        <v>143</v>
      </c>
      <c r="K22" s="60">
        <v>172</v>
      </c>
      <c r="L22" s="60">
        <v>167</v>
      </c>
      <c r="M22" s="50"/>
      <c r="N22" s="50">
        <v>169</v>
      </c>
      <c r="O22" s="61">
        <v>193</v>
      </c>
      <c r="P22" s="61">
        <v>157</v>
      </c>
      <c r="Q22" s="61">
        <v>201</v>
      </c>
      <c r="R22" s="61">
        <v>158</v>
      </c>
      <c r="S22" s="62">
        <v>23</v>
      </c>
      <c r="T22" s="60">
        <v>17</v>
      </c>
      <c r="U22" s="50">
        <v>25</v>
      </c>
      <c r="V22" s="50">
        <v>46</v>
      </c>
      <c r="W22" s="50">
        <v>40</v>
      </c>
      <c r="X22" s="53" t="e">
        <f>#REF!*0.5993*10000</f>
        <v>#REF!</v>
      </c>
      <c r="Y22" s="60"/>
      <c r="Z22" s="64"/>
      <c r="AA22" s="64"/>
      <c r="AB22" s="64"/>
    </row>
    <row r="23" spans="1:28" s="4" customFormat="1" ht="12" customHeight="1" x14ac:dyDescent="0.15">
      <c r="A23" s="45" t="s">
        <v>7</v>
      </c>
      <c r="B23" s="62">
        <v>882</v>
      </c>
      <c r="C23" s="60">
        <v>933</v>
      </c>
      <c r="D23" s="60">
        <v>924</v>
      </c>
      <c r="E23" s="60">
        <v>897</v>
      </c>
      <c r="F23" s="60">
        <v>899</v>
      </c>
      <c r="G23" s="60">
        <v>924</v>
      </c>
      <c r="H23" s="61">
        <v>1026</v>
      </c>
      <c r="I23" s="61"/>
      <c r="J23" s="63">
        <v>970</v>
      </c>
      <c r="K23" s="60">
        <v>1293</v>
      </c>
      <c r="L23" s="60">
        <v>1298</v>
      </c>
      <c r="M23" s="60">
        <v>2599.96</v>
      </c>
      <c r="N23" s="54">
        <v>1499</v>
      </c>
      <c r="O23" s="60">
        <v>1315</v>
      </c>
      <c r="P23" s="60">
        <v>1224</v>
      </c>
      <c r="Q23" s="61">
        <v>1248</v>
      </c>
      <c r="R23" s="61">
        <v>1150</v>
      </c>
      <c r="S23" s="62"/>
      <c r="T23" s="60"/>
      <c r="U23" s="50"/>
      <c r="V23" s="50"/>
      <c r="W23" s="50"/>
      <c r="X23" s="53"/>
      <c r="Y23" s="60"/>
      <c r="Z23" s="64"/>
      <c r="AA23" s="64"/>
      <c r="AB23" s="64"/>
    </row>
    <row r="24" spans="1:28" s="4" customFormat="1" ht="12" customHeight="1" x14ac:dyDescent="0.15">
      <c r="A24" s="45" t="s">
        <v>6</v>
      </c>
      <c r="B24" s="62">
        <v>52</v>
      </c>
      <c r="C24" s="60">
        <v>51</v>
      </c>
      <c r="D24" s="60">
        <v>54</v>
      </c>
      <c r="E24" s="60">
        <v>48</v>
      </c>
      <c r="F24" s="60">
        <v>50</v>
      </c>
      <c r="G24" s="60">
        <v>48</v>
      </c>
      <c r="H24" s="50">
        <v>99</v>
      </c>
      <c r="I24" s="50"/>
      <c r="J24" s="53"/>
      <c r="K24" s="60">
        <v>84</v>
      </c>
      <c r="L24" s="60">
        <v>83</v>
      </c>
      <c r="M24" s="54">
        <v>103</v>
      </c>
      <c r="N24" s="54"/>
      <c r="O24" s="54"/>
      <c r="P24" s="54"/>
      <c r="Q24" s="50"/>
      <c r="R24" s="61">
        <v>77</v>
      </c>
      <c r="S24" s="62"/>
      <c r="T24" s="60"/>
      <c r="U24" s="50">
        <v>3.6</v>
      </c>
      <c r="V24" s="50">
        <v>6.3</v>
      </c>
      <c r="W24" s="50">
        <v>6.1</v>
      </c>
      <c r="X24" s="53">
        <v>8.1</v>
      </c>
      <c r="Y24" s="60"/>
      <c r="Z24" s="64"/>
      <c r="AA24" s="64"/>
      <c r="AB24" s="64"/>
    </row>
    <row r="25" spans="1:28" s="4" customFormat="1" ht="12" customHeight="1" x14ac:dyDescent="0.15">
      <c r="A25" s="45" t="s">
        <v>14</v>
      </c>
      <c r="B25" s="62">
        <v>363</v>
      </c>
      <c r="C25" s="60">
        <v>366</v>
      </c>
      <c r="D25" s="60">
        <v>373</v>
      </c>
      <c r="E25" s="60">
        <v>336</v>
      </c>
      <c r="F25" s="60">
        <v>344</v>
      </c>
      <c r="G25" s="60">
        <v>344</v>
      </c>
      <c r="H25" s="50">
        <v>343</v>
      </c>
      <c r="I25" s="50"/>
      <c r="J25" s="63">
        <v>375</v>
      </c>
      <c r="K25" s="60">
        <v>1095</v>
      </c>
      <c r="L25" s="60">
        <v>1058</v>
      </c>
      <c r="M25" s="54">
        <v>994</v>
      </c>
      <c r="N25" s="54">
        <v>908</v>
      </c>
      <c r="O25" s="60">
        <v>1116</v>
      </c>
      <c r="P25" s="60">
        <v>1130</v>
      </c>
      <c r="Q25" s="61">
        <v>1111</v>
      </c>
      <c r="R25" s="61">
        <v>859</v>
      </c>
      <c r="S25" s="62"/>
      <c r="T25" s="60"/>
      <c r="U25" s="50">
        <v>2.7</v>
      </c>
      <c r="V25" s="50">
        <v>3.7</v>
      </c>
      <c r="W25" s="50">
        <v>2.2000000000000002</v>
      </c>
      <c r="X25" s="53">
        <v>6.8</v>
      </c>
      <c r="Y25" s="60"/>
      <c r="Z25" s="64"/>
      <c r="AA25" s="64"/>
      <c r="AB25" s="64"/>
    </row>
    <row r="26" spans="1:28" s="4" customFormat="1" ht="12" customHeight="1" x14ac:dyDescent="0.15">
      <c r="A26" s="45" t="s">
        <v>8</v>
      </c>
      <c r="B26" s="62">
        <v>70</v>
      </c>
      <c r="C26" s="60">
        <v>66</v>
      </c>
      <c r="D26" s="60">
        <v>72</v>
      </c>
      <c r="E26" s="60">
        <v>76</v>
      </c>
      <c r="F26" s="60">
        <v>68</v>
      </c>
      <c r="G26" s="60">
        <v>65</v>
      </c>
      <c r="H26" s="50">
        <v>82</v>
      </c>
      <c r="I26" s="50"/>
      <c r="J26" s="53"/>
      <c r="K26" s="60">
        <v>48</v>
      </c>
      <c r="L26" s="60">
        <v>48</v>
      </c>
      <c r="M26" s="54">
        <v>61</v>
      </c>
      <c r="N26" s="54"/>
      <c r="O26" s="60">
        <v>61</v>
      </c>
      <c r="P26" s="60">
        <v>62</v>
      </c>
      <c r="Q26" s="61">
        <v>63</v>
      </c>
      <c r="R26" s="61">
        <v>61</v>
      </c>
      <c r="S26" s="62">
        <v>5</v>
      </c>
      <c r="T26" s="60"/>
      <c r="U26" s="50">
        <v>3.5</v>
      </c>
      <c r="V26" s="50">
        <v>4.5</v>
      </c>
      <c r="W26" s="50">
        <v>2.5</v>
      </c>
      <c r="X26" s="53">
        <v>5.0999999999999996</v>
      </c>
      <c r="Y26" s="60"/>
      <c r="Z26" s="64"/>
      <c r="AA26" s="64"/>
      <c r="AB26" s="64"/>
    </row>
    <row r="27" spans="1:28" s="4" customFormat="1" ht="12" customHeight="1" x14ac:dyDescent="0.15">
      <c r="A27" s="45" t="s">
        <v>18</v>
      </c>
      <c r="B27" s="62">
        <v>30</v>
      </c>
      <c r="C27" s="60">
        <v>31</v>
      </c>
      <c r="D27" s="60">
        <v>34</v>
      </c>
      <c r="E27" s="60">
        <v>30</v>
      </c>
      <c r="F27" s="60">
        <v>29</v>
      </c>
      <c r="G27" s="60">
        <v>29</v>
      </c>
      <c r="H27" s="50">
        <v>37</v>
      </c>
      <c r="I27" s="50"/>
      <c r="J27" s="53">
        <v>28.6</v>
      </c>
      <c r="K27" s="60">
        <v>34</v>
      </c>
      <c r="L27" s="60">
        <v>33</v>
      </c>
      <c r="M27" s="54">
        <v>28</v>
      </c>
      <c r="N27" s="54">
        <v>26.8</v>
      </c>
      <c r="O27" s="60">
        <v>30</v>
      </c>
      <c r="P27" s="60">
        <v>26</v>
      </c>
      <c r="Q27" s="61">
        <v>25</v>
      </c>
      <c r="R27" s="50"/>
      <c r="S27" s="62"/>
      <c r="T27" s="60"/>
      <c r="U27" s="50">
        <v>3</v>
      </c>
      <c r="V27" s="50">
        <v>5</v>
      </c>
      <c r="W27" s="50">
        <v>3</v>
      </c>
      <c r="X27" s="53">
        <v>4</v>
      </c>
      <c r="Y27" s="60"/>
      <c r="Z27" s="51">
        <v>19.771613360767144</v>
      </c>
      <c r="AA27" s="51">
        <v>18.929621025831114</v>
      </c>
      <c r="AB27" s="51">
        <v>19.429757210098948</v>
      </c>
    </row>
    <row r="28" spans="1:28" s="4" customFormat="1" ht="12" customHeight="1" x14ac:dyDescent="0.15">
      <c r="A28" s="45" t="s">
        <v>24</v>
      </c>
      <c r="B28" s="62">
        <v>95</v>
      </c>
      <c r="C28" s="60">
        <v>93</v>
      </c>
      <c r="D28" s="60">
        <v>89</v>
      </c>
      <c r="E28" s="60">
        <v>88</v>
      </c>
      <c r="F28" s="60">
        <v>90</v>
      </c>
      <c r="G28" s="60">
        <v>85</v>
      </c>
      <c r="H28" s="50">
        <v>97</v>
      </c>
      <c r="I28" s="50"/>
      <c r="J28" s="63">
        <v>90</v>
      </c>
      <c r="K28" s="60">
        <v>85</v>
      </c>
      <c r="L28" s="60">
        <v>87</v>
      </c>
      <c r="M28" s="54">
        <v>87</v>
      </c>
      <c r="N28" s="54">
        <v>81</v>
      </c>
      <c r="O28" s="60">
        <v>92</v>
      </c>
      <c r="P28" s="60">
        <v>105</v>
      </c>
      <c r="Q28" s="61">
        <v>96</v>
      </c>
      <c r="R28" s="61">
        <v>92</v>
      </c>
      <c r="S28" s="62">
        <v>60</v>
      </c>
      <c r="T28" s="60">
        <v>50</v>
      </c>
      <c r="U28" s="50"/>
      <c r="V28" s="50"/>
      <c r="W28" s="50"/>
      <c r="X28" s="53"/>
      <c r="Y28" s="60"/>
      <c r="Z28" s="51"/>
      <c r="AA28" s="51"/>
      <c r="AB28" s="51"/>
    </row>
    <row r="29" spans="1:28" s="4" customFormat="1" ht="12" customHeight="1" x14ac:dyDescent="0.15">
      <c r="A29" s="45" t="s">
        <v>10</v>
      </c>
      <c r="B29" s="62">
        <v>15</v>
      </c>
      <c r="C29" s="60">
        <v>16</v>
      </c>
      <c r="D29" s="60">
        <v>14</v>
      </c>
      <c r="E29" s="60">
        <v>14</v>
      </c>
      <c r="F29" s="60">
        <v>14</v>
      </c>
      <c r="G29" s="60">
        <v>15</v>
      </c>
      <c r="H29" s="50"/>
      <c r="I29" s="50"/>
      <c r="J29" s="53">
        <v>12.7</v>
      </c>
      <c r="K29" s="60">
        <v>10</v>
      </c>
      <c r="L29" s="60">
        <v>9</v>
      </c>
      <c r="M29" s="54"/>
      <c r="N29" s="54">
        <v>6.5</v>
      </c>
      <c r="O29" s="54"/>
      <c r="P29" s="54"/>
      <c r="Q29" s="50"/>
      <c r="R29" s="50">
        <v>11.8</v>
      </c>
      <c r="S29" s="62">
        <v>19</v>
      </c>
      <c r="T29" s="60">
        <v>19</v>
      </c>
      <c r="U29" s="50">
        <v>18.8</v>
      </c>
      <c r="V29" s="50">
        <v>23.3</v>
      </c>
      <c r="W29" s="50">
        <v>20.399999999999999</v>
      </c>
      <c r="X29" s="53">
        <v>26.4</v>
      </c>
      <c r="Y29" s="60"/>
      <c r="Z29" s="51"/>
      <c r="AA29" s="51"/>
      <c r="AB29" s="51"/>
    </row>
    <row r="30" spans="1:28" s="5" customFormat="1" ht="12" customHeight="1" x14ac:dyDescent="0.15">
      <c r="A30" s="43" t="s">
        <v>16</v>
      </c>
      <c r="B30" s="34">
        <v>115.51305915831739</v>
      </c>
      <c r="C30" s="15">
        <v>121.37424887588794</v>
      </c>
      <c r="D30" s="15">
        <v>122.49667398345674</v>
      </c>
      <c r="E30" s="16">
        <v>116.31510254577682</v>
      </c>
      <c r="F30" s="15">
        <v>102.13119294270055</v>
      </c>
      <c r="G30" s="15">
        <v>101.59143285914978</v>
      </c>
      <c r="H30" s="50">
        <v>140</v>
      </c>
      <c r="I30" s="50"/>
      <c r="J30" s="63">
        <v>145</v>
      </c>
      <c r="K30" s="16">
        <v>52.506614834677322</v>
      </c>
      <c r="L30" s="16">
        <v>57.428445227960758</v>
      </c>
      <c r="M30" s="54">
        <v>64</v>
      </c>
      <c r="N30" s="54">
        <v>49</v>
      </c>
      <c r="O30" s="60">
        <v>57</v>
      </c>
      <c r="P30" s="60">
        <v>53</v>
      </c>
      <c r="Q30" s="61">
        <v>42</v>
      </c>
      <c r="R30" s="61">
        <v>44</v>
      </c>
      <c r="S30" s="38">
        <v>113.78647241943555</v>
      </c>
      <c r="T30" s="16">
        <v>114.72395666469964</v>
      </c>
      <c r="U30" s="50">
        <v>197.3</v>
      </c>
      <c r="V30" s="50">
        <v>289.39999999999998</v>
      </c>
      <c r="W30" s="50">
        <v>88.4</v>
      </c>
      <c r="X30" s="53">
        <v>180.6</v>
      </c>
      <c r="Y30" s="52"/>
      <c r="Z30" s="51">
        <v>117.93667227544442</v>
      </c>
      <c r="AA30" s="51">
        <v>84.08145036914722</v>
      </c>
      <c r="AB30" s="51">
        <v>127.24559308730399</v>
      </c>
    </row>
    <row r="31" spans="1:28" s="4" customFormat="1" ht="12" customHeight="1" x14ac:dyDescent="0.15">
      <c r="A31" s="45" t="s">
        <v>19</v>
      </c>
      <c r="B31" s="34">
        <v>2449.0396834576864</v>
      </c>
      <c r="C31" s="15">
        <v>2481.9331245970434</v>
      </c>
      <c r="D31" s="15">
        <v>2470.4976791601566</v>
      </c>
      <c r="E31" s="16">
        <v>2468.332512283881</v>
      </c>
      <c r="F31" s="15">
        <v>2435.1061126238915</v>
      </c>
      <c r="G31" s="15">
        <v>2437.2468957217811</v>
      </c>
      <c r="H31" s="50">
        <v>3430</v>
      </c>
      <c r="I31" s="50"/>
      <c r="J31" s="63">
        <v>2433</v>
      </c>
      <c r="K31" s="16">
        <v>2693.5932652937613</v>
      </c>
      <c r="L31" s="16">
        <v>2737.1636481490586</v>
      </c>
      <c r="M31" s="54">
        <v>2987</v>
      </c>
      <c r="N31" s="54">
        <v>1957</v>
      </c>
      <c r="O31" s="60">
        <v>2417</v>
      </c>
      <c r="P31" s="60">
        <v>2376</v>
      </c>
      <c r="Q31" s="60">
        <v>2251</v>
      </c>
      <c r="R31" s="61">
        <v>2540</v>
      </c>
      <c r="S31" s="38">
        <v>272.02802223436481</v>
      </c>
      <c r="T31" s="16">
        <v>278.17772878121269</v>
      </c>
      <c r="U31" s="50">
        <v>383.1</v>
      </c>
      <c r="V31" s="50">
        <v>330.3</v>
      </c>
      <c r="W31" s="50">
        <v>440.6</v>
      </c>
      <c r="X31" s="53">
        <v>458.5</v>
      </c>
      <c r="Y31" s="60"/>
      <c r="Z31" s="51">
        <v>2179.0265366896797</v>
      </c>
      <c r="AA31" s="51">
        <v>2644.6438097207711</v>
      </c>
      <c r="AB31" s="51">
        <v>2575.0826203197798</v>
      </c>
    </row>
    <row r="32" spans="1:28" s="5" customFormat="1" ht="12" customHeight="1" x14ac:dyDescent="0.15">
      <c r="A32" s="43" t="s">
        <v>23</v>
      </c>
      <c r="B32" s="34">
        <v>35.744670170855123</v>
      </c>
      <c r="C32" s="15">
        <v>36.252791942279238</v>
      </c>
      <c r="D32" s="15">
        <v>35.503293816307369</v>
      </c>
      <c r="E32" s="16">
        <v>35.22445503978625</v>
      </c>
      <c r="F32" s="15">
        <v>34.635600869276679</v>
      </c>
      <c r="G32" s="15">
        <v>34.933221500040119</v>
      </c>
      <c r="H32" s="50"/>
      <c r="I32" s="50"/>
      <c r="J32" s="53">
        <v>38.200000000000003</v>
      </c>
      <c r="K32" s="16">
        <v>37.233451697030397</v>
      </c>
      <c r="L32" s="16">
        <v>37.393558683905042</v>
      </c>
      <c r="M32" s="54"/>
      <c r="N32" s="54">
        <v>41.5</v>
      </c>
      <c r="O32" s="60">
        <v>38</v>
      </c>
      <c r="P32" s="60">
        <v>38</v>
      </c>
      <c r="Q32" s="60">
        <v>38</v>
      </c>
      <c r="R32" s="50">
        <v>43.1</v>
      </c>
      <c r="S32" s="38">
        <v>5.6507629916284978</v>
      </c>
      <c r="T32" s="16">
        <v>5.4845424871669062</v>
      </c>
      <c r="U32" s="50">
        <v>8.1999999999999993</v>
      </c>
      <c r="V32" s="50">
        <v>23.8</v>
      </c>
      <c r="W32" s="50">
        <v>8.1999999999999993</v>
      </c>
      <c r="X32" s="53">
        <v>15</v>
      </c>
      <c r="Y32" s="52"/>
      <c r="Z32" s="51">
        <v>47.605313434139262</v>
      </c>
      <c r="AA32" s="51">
        <v>47.531590381725472</v>
      </c>
      <c r="AB32" s="51">
        <v>50.310726676434371</v>
      </c>
    </row>
    <row r="33" spans="1:28" s="5" customFormat="1" ht="12" customHeight="1" x14ac:dyDescent="0.15">
      <c r="A33" s="43" t="s">
        <v>25</v>
      </c>
      <c r="B33" s="34">
        <v>670.0984392149096</v>
      </c>
      <c r="C33" s="15">
        <v>649.71723718212604</v>
      </c>
      <c r="D33" s="15">
        <v>639.36006710029267</v>
      </c>
      <c r="E33" s="16">
        <v>649.83786344455211</v>
      </c>
      <c r="F33" s="15">
        <v>633.09866066360826</v>
      </c>
      <c r="G33" s="15">
        <v>644.63909366711073</v>
      </c>
      <c r="H33" s="50">
        <v>548</v>
      </c>
      <c r="I33" s="50"/>
      <c r="J33" s="63">
        <v>638</v>
      </c>
      <c r="K33" s="16">
        <v>676.02679894732466</v>
      </c>
      <c r="L33" s="16">
        <v>684.9936344504855</v>
      </c>
      <c r="M33" s="54">
        <v>503</v>
      </c>
      <c r="N33" s="54">
        <v>890</v>
      </c>
      <c r="O33" s="60">
        <v>705</v>
      </c>
      <c r="P33" s="60">
        <v>715</v>
      </c>
      <c r="Q33" s="60">
        <v>657</v>
      </c>
      <c r="R33" s="61">
        <v>863</v>
      </c>
      <c r="S33" s="38">
        <v>155.1092428957914</v>
      </c>
      <c r="T33" s="16">
        <v>148.60232595805013</v>
      </c>
      <c r="U33" s="50">
        <v>136.69999999999999</v>
      </c>
      <c r="V33" s="50">
        <v>318.7</v>
      </c>
      <c r="W33" s="50">
        <v>180.6</v>
      </c>
      <c r="X33" s="53">
        <v>446.4</v>
      </c>
      <c r="Y33" s="52"/>
      <c r="Z33" s="51">
        <v>673.75651055368166</v>
      </c>
      <c r="AA33" s="51">
        <v>651.51794452498291</v>
      </c>
      <c r="AB33" s="51">
        <v>623.08651633572345</v>
      </c>
    </row>
    <row r="34" spans="1:28" s="5" customFormat="1" ht="12" customHeight="1" x14ac:dyDescent="0.15">
      <c r="A34" s="43" t="s">
        <v>12</v>
      </c>
      <c r="B34" s="72">
        <v>189</v>
      </c>
      <c r="C34" s="72">
        <v>194</v>
      </c>
      <c r="D34" s="72">
        <v>194</v>
      </c>
      <c r="E34" s="73">
        <v>184</v>
      </c>
      <c r="F34" s="72">
        <v>188</v>
      </c>
      <c r="G34" s="72">
        <v>186</v>
      </c>
      <c r="H34" s="50"/>
      <c r="I34" s="50"/>
      <c r="J34" s="63">
        <v>183</v>
      </c>
      <c r="K34" s="72">
        <v>224</v>
      </c>
      <c r="L34" s="72">
        <v>219</v>
      </c>
      <c r="M34" s="54"/>
      <c r="N34" s="16">
        <v>195</v>
      </c>
      <c r="O34" s="60">
        <v>188</v>
      </c>
      <c r="P34" s="60">
        <v>204</v>
      </c>
      <c r="Q34" s="60">
        <v>206</v>
      </c>
      <c r="R34" s="61">
        <v>212</v>
      </c>
      <c r="S34" s="38">
        <v>9.6471359601083844</v>
      </c>
      <c r="T34" s="16">
        <v>8.788897997669471</v>
      </c>
      <c r="U34" s="50">
        <v>10.4</v>
      </c>
      <c r="V34" s="50">
        <v>23</v>
      </c>
      <c r="W34" s="50">
        <v>9.8000000000000007</v>
      </c>
      <c r="X34" s="53">
        <v>23.3</v>
      </c>
      <c r="Y34" s="52"/>
      <c r="Z34" s="51">
        <v>179.58574001615759</v>
      </c>
      <c r="AA34" s="51">
        <v>188.59680386801367</v>
      </c>
      <c r="AB34" s="51">
        <v>177.33447782993989</v>
      </c>
    </row>
    <row r="35" spans="1:28" s="5" customFormat="1" ht="12" customHeight="1" x14ac:dyDescent="0.15">
      <c r="A35" s="43" t="s">
        <v>26</v>
      </c>
      <c r="B35" s="34">
        <v>2.7811159569967696</v>
      </c>
      <c r="C35" s="15">
        <v>3.3774537615261875</v>
      </c>
      <c r="D35" s="15">
        <v>2.8715527318265321</v>
      </c>
      <c r="E35" s="16">
        <v>1.9747137719627057</v>
      </c>
      <c r="F35" s="15">
        <v>2.2351124176495478</v>
      </c>
      <c r="G35" s="15">
        <v>2.4390623951810992</v>
      </c>
      <c r="H35" s="50"/>
      <c r="I35" s="50"/>
      <c r="J35" s="53"/>
      <c r="K35" s="17">
        <v>0.98018728220463558</v>
      </c>
      <c r="L35" s="17">
        <v>0.89068332513470549</v>
      </c>
      <c r="M35" s="54"/>
      <c r="N35" s="54"/>
      <c r="O35" s="54"/>
      <c r="P35" s="54"/>
      <c r="Q35" s="54"/>
      <c r="R35" s="50">
        <v>1</v>
      </c>
      <c r="S35" s="38">
        <v>3.1741792255610157</v>
      </c>
      <c r="T35" s="16">
        <v>3.1018782926789448</v>
      </c>
      <c r="U35" s="50">
        <v>9.1999999999999993</v>
      </c>
      <c r="V35" s="50">
        <v>15</v>
      </c>
      <c r="W35" s="50">
        <v>2.2999999999999998</v>
      </c>
      <c r="X35" s="53">
        <v>3.2</v>
      </c>
      <c r="Y35" s="52"/>
      <c r="Z35" s="51">
        <v>2.8225377976258526</v>
      </c>
      <c r="AA35" s="51">
        <v>1.5888387392342966</v>
      </c>
      <c r="AB35" s="51">
        <v>3.4200226708497037</v>
      </c>
    </row>
    <row r="36" spans="1:28" s="5" customFormat="1" ht="12" customHeight="1" x14ac:dyDescent="0.15">
      <c r="A36" s="43" t="s">
        <v>4</v>
      </c>
      <c r="B36" s="34">
        <v>2942.8286073718505</v>
      </c>
      <c r="C36" s="15">
        <v>2910.7787280651305</v>
      </c>
      <c r="D36" s="15">
        <v>2759.0818217667911</v>
      </c>
      <c r="E36" s="16">
        <v>3060.2144552873465</v>
      </c>
      <c r="F36" s="15">
        <v>2744.6240063062814</v>
      </c>
      <c r="G36" s="15">
        <v>2541.846440360659</v>
      </c>
      <c r="H36" s="50">
        <v>3589</v>
      </c>
      <c r="I36" s="50"/>
      <c r="J36" s="63">
        <v>3184</v>
      </c>
      <c r="K36" s="16">
        <v>2694.5129094392391</v>
      </c>
      <c r="L36" s="16">
        <v>2682.7406791914932</v>
      </c>
      <c r="M36" s="54">
        <v>3451</v>
      </c>
      <c r="N36" s="54">
        <v>2436</v>
      </c>
      <c r="O36" s="60">
        <v>3420</v>
      </c>
      <c r="P36" s="60">
        <v>4092</v>
      </c>
      <c r="Q36" s="60">
        <v>4502</v>
      </c>
      <c r="R36" s="61">
        <v>3650</v>
      </c>
      <c r="S36" s="38">
        <v>841.85221610589826</v>
      </c>
      <c r="T36" s="16">
        <v>900.58815076165968</v>
      </c>
      <c r="U36" s="50">
        <v>871</v>
      </c>
      <c r="V36" s="50">
        <v>1216</v>
      </c>
      <c r="W36" s="50">
        <v>871</v>
      </c>
      <c r="X36" s="53">
        <v>1932</v>
      </c>
      <c r="Y36" s="52"/>
      <c r="Z36" s="51">
        <v>2151.8743650811407</v>
      </c>
      <c r="AA36" s="51">
        <v>3571.1880623956331</v>
      </c>
      <c r="AB36" s="51">
        <v>3080.7821562720119</v>
      </c>
    </row>
    <row r="37" spans="1:28" s="5" customFormat="1" ht="12" customHeight="1" x14ac:dyDescent="0.15">
      <c r="A37" s="43" t="s">
        <v>11</v>
      </c>
      <c r="B37" s="34">
        <v>279.97105631177885</v>
      </c>
      <c r="C37" s="15">
        <v>294.46967480385513</v>
      </c>
      <c r="D37" s="15">
        <v>290.15548134033486</v>
      </c>
      <c r="E37" s="16">
        <v>275.23340816301396</v>
      </c>
      <c r="F37" s="15">
        <v>279.72162960143652</v>
      </c>
      <c r="G37" s="15">
        <v>284.80576559050024</v>
      </c>
      <c r="H37" s="50"/>
      <c r="I37" s="50"/>
      <c r="J37" s="63">
        <v>303</v>
      </c>
      <c r="K37" s="16">
        <v>321.45216317007578</v>
      </c>
      <c r="L37" s="16">
        <v>327.76320551547923</v>
      </c>
      <c r="M37" s="54"/>
      <c r="N37" s="54">
        <v>316</v>
      </c>
      <c r="O37" s="52"/>
      <c r="P37" s="52"/>
      <c r="Q37" s="52"/>
      <c r="R37" s="61">
        <v>396</v>
      </c>
      <c r="S37" s="38">
        <v>34.948800304315753</v>
      </c>
      <c r="T37" s="16">
        <v>28.660212516365384</v>
      </c>
      <c r="U37" s="50">
        <v>34.700000000000003</v>
      </c>
      <c r="V37" s="50">
        <v>73.2</v>
      </c>
      <c r="W37" s="50">
        <v>41.7</v>
      </c>
      <c r="X37" s="53">
        <v>66.3</v>
      </c>
      <c r="Y37" s="52"/>
      <c r="Z37" s="51">
        <v>375.56130036029896</v>
      </c>
      <c r="AA37" s="51">
        <v>381.95445402386923</v>
      </c>
      <c r="AB37" s="51">
        <v>380.74125859396622</v>
      </c>
    </row>
    <row r="38" spans="1:28" s="5" customFormat="1" ht="12" customHeight="1" x14ac:dyDescent="0.15">
      <c r="A38" s="43" t="s">
        <v>5</v>
      </c>
      <c r="B38" s="34">
        <v>551.88391142257626</v>
      </c>
      <c r="C38" s="15">
        <v>581.37499083528371</v>
      </c>
      <c r="D38" s="15">
        <v>570.27704083126071</v>
      </c>
      <c r="E38" s="16">
        <v>542.31043819413094</v>
      </c>
      <c r="F38" s="15">
        <v>551.15219541211638</v>
      </c>
      <c r="G38" s="15">
        <v>558.65712523679429</v>
      </c>
      <c r="H38" s="50"/>
      <c r="I38" s="50"/>
      <c r="J38" s="63">
        <v>599</v>
      </c>
      <c r="K38" s="16">
        <v>641.34010555562202</v>
      </c>
      <c r="L38" s="16">
        <v>661.5111068193238</v>
      </c>
      <c r="M38" s="54"/>
      <c r="N38" s="54" t="s">
        <v>61</v>
      </c>
      <c r="O38" s="52"/>
      <c r="P38" s="52"/>
      <c r="Q38" s="52"/>
      <c r="R38" s="61">
        <v>798</v>
      </c>
      <c r="S38" s="38">
        <v>57.227547382497697</v>
      </c>
      <c r="T38" s="16">
        <v>47.176533492484332</v>
      </c>
      <c r="U38" s="50">
        <v>62.5</v>
      </c>
      <c r="V38" s="50">
        <v>161.4</v>
      </c>
      <c r="W38" s="50">
        <v>70.599999999999994</v>
      </c>
      <c r="X38" s="53">
        <v>131.1</v>
      </c>
      <c r="Y38" s="52"/>
      <c r="Z38" s="51">
        <v>727.67305947876866</v>
      </c>
      <c r="AA38" s="51">
        <v>711.74833581910605</v>
      </c>
      <c r="AB38" s="51">
        <v>723.50049223646454</v>
      </c>
    </row>
    <row r="39" spans="1:28" s="5" customFormat="1" ht="12" customHeight="1" x14ac:dyDescent="0.15">
      <c r="A39" s="43" t="s">
        <v>27</v>
      </c>
      <c r="B39" s="34">
        <v>62.59317645507172</v>
      </c>
      <c r="C39" s="15">
        <v>65.503735884089807</v>
      </c>
      <c r="D39" s="15">
        <v>64.051566037319645</v>
      </c>
      <c r="E39" s="16">
        <v>61.029202390066793</v>
      </c>
      <c r="F39" s="15">
        <v>61.980438346310301</v>
      </c>
      <c r="G39" s="15">
        <v>63.119910176220685</v>
      </c>
      <c r="H39" s="50"/>
      <c r="I39" s="50"/>
      <c r="J39" s="53"/>
      <c r="K39" s="16">
        <v>73.858781285558138</v>
      </c>
      <c r="L39" s="16">
        <v>75.431258528711041</v>
      </c>
      <c r="M39" s="54"/>
      <c r="N39" s="54"/>
      <c r="O39" s="52"/>
      <c r="P39" s="52"/>
      <c r="Q39" s="52"/>
      <c r="R39" s="50">
        <v>68.3</v>
      </c>
      <c r="S39" s="38">
        <v>5.63507662231099</v>
      </c>
      <c r="T39" s="16">
        <v>4.5958577780544791</v>
      </c>
      <c r="U39" s="50">
        <v>6.65</v>
      </c>
      <c r="V39" s="50">
        <v>18.87</v>
      </c>
      <c r="W39" s="50">
        <v>6.97</v>
      </c>
      <c r="X39" s="53">
        <v>15.81</v>
      </c>
      <c r="Y39" s="52"/>
      <c r="Z39" s="51">
        <v>80.87423916869821</v>
      </c>
      <c r="AA39" s="51">
        <v>78.159046967874659</v>
      </c>
      <c r="AB39" s="51">
        <v>81.218202432244226</v>
      </c>
    </row>
    <row r="40" spans="1:28" s="5" customFormat="1" ht="12" customHeight="1" x14ac:dyDescent="0.15">
      <c r="A40" s="43" t="s">
        <v>13</v>
      </c>
      <c r="B40" s="34">
        <v>185.22075671501986</v>
      </c>
      <c r="C40" s="15">
        <v>196.57346173569874</v>
      </c>
      <c r="D40" s="15">
        <v>192.83948035744746</v>
      </c>
      <c r="E40" s="16">
        <v>184.13988012887714</v>
      </c>
      <c r="F40" s="15">
        <v>186.29587460642452</v>
      </c>
      <c r="G40" s="15">
        <v>190.42831409335619</v>
      </c>
      <c r="H40" s="50"/>
      <c r="I40" s="50"/>
      <c r="J40" s="63">
        <v>232</v>
      </c>
      <c r="K40" s="16">
        <v>219.91851099708728</v>
      </c>
      <c r="L40" s="16">
        <v>226.16907887387234</v>
      </c>
      <c r="M40" s="54"/>
      <c r="N40" s="54">
        <v>258</v>
      </c>
      <c r="O40" s="52"/>
      <c r="P40" s="52"/>
      <c r="Q40" s="52"/>
      <c r="R40" s="61">
        <v>227</v>
      </c>
      <c r="S40" s="38">
        <v>16.8883764540853</v>
      </c>
      <c r="T40" s="16">
        <v>14.063558655943194</v>
      </c>
      <c r="U40" s="50">
        <v>21</v>
      </c>
      <c r="V40" s="50">
        <v>72.2</v>
      </c>
      <c r="W40" s="50">
        <v>22</v>
      </c>
      <c r="X40" s="53">
        <v>61.2</v>
      </c>
      <c r="Y40" s="52"/>
      <c r="Z40" s="51">
        <v>292.00099659654938</v>
      </c>
      <c r="AA40" s="51">
        <v>293.98486428158071</v>
      </c>
      <c r="AB40" s="51">
        <v>305.12113966728458</v>
      </c>
    </row>
    <row r="41" spans="1:28" s="5" customFormat="1" ht="12" customHeight="1" x14ac:dyDescent="0.15">
      <c r="A41" s="43" t="s">
        <v>28</v>
      </c>
      <c r="B41" s="34">
        <v>30.100184247600545</v>
      </c>
      <c r="C41" s="15">
        <v>31.980587266606161</v>
      </c>
      <c r="D41" s="15">
        <v>31.482030090532042</v>
      </c>
      <c r="E41" s="16">
        <v>30.287752674641229</v>
      </c>
      <c r="F41" s="15">
        <v>30.275921774505306</v>
      </c>
      <c r="G41" s="15">
        <v>30.95278290973199</v>
      </c>
      <c r="H41" s="50"/>
      <c r="I41" s="50"/>
      <c r="J41" s="53">
        <v>31.6</v>
      </c>
      <c r="K41" s="16">
        <v>35.998437039849499</v>
      </c>
      <c r="L41" s="16">
        <v>36.698775691841021</v>
      </c>
      <c r="M41" s="54"/>
      <c r="N41" s="54">
        <v>41</v>
      </c>
      <c r="O41" s="52"/>
      <c r="P41" s="52"/>
      <c r="Q41" s="52"/>
      <c r="R41" s="50">
        <v>41.1</v>
      </c>
      <c r="S41" s="38">
        <v>2.5948524945486602</v>
      </c>
      <c r="T41" s="16">
        <v>2.2287394346482978</v>
      </c>
      <c r="U41" s="50">
        <v>3.7</v>
      </c>
      <c r="V41" s="50">
        <v>12.27</v>
      </c>
      <c r="W41" s="50">
        <v>2.77</v>
      </c>
      <c r="X41" s="53">
        <v>9.94</v>
      </c>
      <c r="Y41" s="52"/>
      <c r="Z41" s="51">
        <v>39.838348050886964</v>
      </c>
      <c r="AA41" s="51">
        <v>41.282371329765994</v>
      </c>
      <c r="AB41" s="51">
        <v>41.676272248819117</v>
      </c>
    </row>
    <row r="42" spans="1:28" s="5" customFormat="1" ht="12" customHeight="1" x14ac:dyDescent="0.15">
      <c r="A42" s="43" t="s">
        <v>29</v>
      </c>
      <c r="B42" s="34">
        <v>7.5446447054331136</v>
      </c>
      <c r="C42" s="15">
        <v>7.8892773279926889</v>
      </c>
      <c r="D42" s="15">
        <v>7.7944424901597111</v>
      </c>
      <c r="E42" s="16">
        <v>7.5861198840910635</v>
      </c>
      <c r="F42" s="15">
        <v>7.532628447404865</v>
      </c>
      <c r="G42" s="15">
        <v>7.662496361033031</v>
      </c>
      <c r="H42" s="50"/>
      <c r="I42" s="50"/>
      <c r="J42" s="65">
        <v>8.27</v>
      </c>
      <c r="K42" s="16">
        <v>8.7461709728937613</v>
      </c>
      <c r="L42" s="16">
        <v>8.9778386125680516</v>
      </c>
      <c r="M42" s="54"/>
      <c r="N42" s="54">
        <v>8.3000000000000007</v>
      </c>
      <c r="O42" s="52"/>
      <c r="P42" s="52"/>
      <c r="Q42" s="52"/>
      <c r="R42" s="50">
        <v>10.4</v>
      </c>
      <c r="S42" s="35">
        <v>0.70412576075074051</v>
      </c>
      <c r="T42" s="17">
        <v>0.71607341418589421</v>
      </c>
      <c r="U42" s="50">
        <v>0.74</v>
      </c>
      <c r="V42" s="50">
        <v>1.78</v>
      </c>
      <c r="W42" s="50">
        <v>0.72</v>
      </c>
      <c r="X42" s="53">
        <v>2.4300000000000002</v>
      </c>
      <c r="Y42" s="52"/>
      <c r="Z42" s="51">
        <v>10.072770621299677</v>
      </c>
      <c r="AA42" s="51">
        <v>10.577417100963178</v>
      </c>
      <c r="AB42" s="51">
        <v>10.289088520635055</v>
      </c>
    </row>
    <row r="43" spans="1:28" s="5" customFormat="1" ht="12" customHeight="1" x14ac:dyDescent="0.15">
      <c r="A43" s="43" t="s">
        <v>30</v>
      </c>
      <c r="B43" s="34">
        <v>20.246828353987425</v>
      </c>
      <c r="C43" s="15">
        <v>21.051015283794897</v>
      </c>
      <c r="D43" s="15">
        <v>20.976284028250095</v>
      </c>
      <c r="E43" s="16">
        <v>20.648146771930286</v>
      </c>
      <c r="F43" s="15">
        <v>19.919620937264664</v>
      </c>
      <c r="G43" s="15">
        <v>21.057957897798705</v>
      </c>
      <c r="H43" s="50"/>
      <c r="I43" s="50"/>
      <c r="J43" s="53">
        <v>24.2</v>
      </c>
      <c r="K43" s="16">
        <v>24.023761900452879</v>
      </c>
      <c r="L43" s="16">
        <v>24.311556423194208</v>
      </c>
      <c r="M43" s="54"/>
      <c r="N43" s="54">
        <v>26</v>
      </c>
      <c r="O43" s="52"/>
      <c r="P43" s="52"/>
      <c r="Q43" s="52"/>
      <c r="R43" s="50">
        <v>23.7</v>
      </c>
      <c r="S43" s="38">
        <v>1.5983491098420881</v>
      </c>
      <c r="T43" s="16">
        <v>1.4645243075703547</v>
      </c>
      <c r="U43" s="50">
        <v>2.2799999999999998</v>
      </c>
      <c r="V43" s="50">
        <v>8.1</v>
      </c>
      <c r="W43" s="50">
        <v>1.98</v>
      </c>
      <c r="X43" s="53">
        <v>7.09</v>
      </c>
      <c r="Y43" s="52"/>
      <c r="Z43" s="51">
        <v>27.731344214544688</v>
      </c>
      <c r="AA43" s="51">
        <v>27.206910866628768</v>
      </c>
      <c r="AB43" s="51">
        <v>27.271716315763907</v>
      </c>
    </row>
    <row r="44" spans="1:28" s="5" customFormat="1" ht="12" customHeight="1" x14ac:dyDescent="0.15">
      <c r="A44" s="43" t="s">
        <v>31</v>
      </c>
      <c r="B44" s="34">
        <v>2.0454791061572721</v>
      </c>
      <c r="C44" s="15">
        <v>2.077114516203789</v>
      </c>
      <c r="D44" s="15">
        <v>2.0976606103455113</v>
      </c>
      <c r="E44" s="16">
        <v>2.0152196011637584</v>
      </c>
      <c r="F44" s="15">
        <v>1.9757695504803894</v>
      </c>
      <c r="G44" s="15">
        <v>2.0546902603463133</v>
      </c>
      <c r="H44" s="50"/>
      <c r="I44" s="50"/>
      <c r="J44" s="65">
        <v>2.4500000000000002</v>
      </c>
      <c r="K44" s="16">
        <v>2.2915880565179121</v>
      </c>
      <c r="L44" s="16">
        <v>2.3383192997465652</v>
      </c>
      <c r="M44" s="54"/>
      <c r="N44" s="51">
        <v>2.0499999999999998</v>
      </c>
      <c r="O44" s="52"/>
      <c r="P44" s="52"/>
      <c r="Q44" s="52"/>
      <c r="R44" s="50">
        <v>2.7</v>
      </c>
      <c r="S44" s="35">
        <v>0.21407071514140275</v>
      </c>
      <c r="T44" s="17">
        <v>0.19766192497723487</v>
      </c>
      <c r="U44" s="50">
        <v>0.33</v>
      </c>
      <c r="V44" s="50">
        <v>1.06</v>
      </c>
      <c r="W44" s="50">
        <v>0.28000000000000003</v>
      </c>
      <c r="X44" s="53">
        <v>0.85</v>
      </c>
      <c r="Y44" s="52"/>
      <c r="Z44" s="51">
        <v>2.9357502686308008</v>
      </c>
      <c r="AA44" s="51">
        <v>2.81607139229083</v>
      </c>
      <c r="AB44" s="51">
        <v>2.9263730530509613</v>
      </c>
    </row>
    <row r="45" spans="1:28" s="5" customFormat="1" ht="12" customHeight="1" x14ac:dyDescent="0.15">
      <c r="A45" s="43" t="s">
        <v>32</v>
      </c>
      <c r="B45" s="34">
        <v>10.057479118544528</v>
      </c>
      <c r="C45" s="15">
        <v>10.595610619433275</v>
      </c>
      <c r="D45" s="15">
        <v>10.380061662560264</v>
      </c>
      <c r="E45" s="16">
        <v>9.9525534049942461</v>
      </c>
      <c r="F45" s="15">
        <v>9.8432708101147544</v>
      </c>
      <c r="G45" s="15">
        <v>10.011816984990404</v>
      </c>
      <c r="H45" s="50"/>
      <c r="I45" s="50"/>
      <c r="J45" s="53"/>
      <c r="K45" s="16">
        <v>11.216355723606167</v>
      </c>
      <c r="L45" s="16">
        <v>11.363632895447042</v>
      </c>
      <c r="M45" s="54"/>
      <c r="N45" s="54"/>
      <c r="O45" s="52"/>
      <c r="P45" s="52"/>
      <c r="Q45" s="52"/>
      <c r="R45" s="50">
        <v>10.7</v>
      </c>
      <c r="S45" s="38">
        <v>1.0069272811944145</v>
      </c>
      <c r="T45" s="17">
        <v>0.92076820526024317</v>
      </c>
      <c r="U45" s="50">
        <v>1.26</v>
      </c>
      <c r="V45" s="50">
        <v>4.45</v>
      </c>
      <c r="W45" s="50">
        <v>1.2</v>
      </c>
      <c r="X45" s="53">
        <v>2.73</v>
      </c>
      <c r="Y45" s="52"/>
      <c r="Z45" s="51">
        <v>14.002177185679717</v>
      </c>
      <c r="AA45" s="51">
        <v>13.298756121178018</v>
      </c>
      <c r="AB45" s="51">
        <v>14.220309204824037</v>
      </c>
    </row>
    <row r="46" spans="1:28" s="5" customFormat="1" ht="12" customHeight="1" x14ac:dyDescent="0.15">
      <c r="A46" s="43" t="s">
        <v>33</v>
      </c>
      <c r="B46" s="34">
        <v>1.4311615654219292</v>
      </c>
      <c r="C46" s="15">
        <v>1.4823717501206475</v>
      </c>
      <c r="D46" s="15">
        <v>1.4491270043111812</v>
      </c>
      <c r="E46" s="16">
        <v>1.3975033956718907</v>
      </c>
      <c r="F46" s="15">
        <v>1.3900719437167777</v>
      </c>
      <c r="G46" s="15">
        <v>1.4122173873226691</v>
      </c>
      <c r="H46" s="50"/>
      <c r="I46" s="50"/>
      <c r="J46" s="65">
        <v>1.1599999999999999</v>
      </c>
      <c r="K46" s="16">
        <v>1.4786993995453819</v>
      </c>
      <c r="L46" s="16">
        <v>1.5189809414569782</v>
      </c>
      <c r="M46" s="54"/>
      <c r="N46" s="51">
        <v>1.25</v>
      </c>
      <c r="O46" s="52"/>
      <c r="P46" s="52"/>
      <c r="Q46" s="52"/>
      <c r="R46" s="50">
        <v>1.5</v>
      </c>
      <c r="S46" s="35">
        <v>0.16667160473789158</v>
      </c>
      <c r="T46" s="17">
        <v>0.15802912803904826</v>
      </c>
      <c r="U46" s="50">
        <v>0.24</v>
      </c>
      <c r="V46" s="50">
        <v>0.69</v>
      </c>
      <c r="W46" s="50">
        <v>0.24</v>
      </c>
      <c r="X46" s="53">
        <v>0.34</v>
      </c>
      <c r="Y46" s="52"/>
      <c r="Z46" s="51">
        <v>1.9420415264753186</v>
      </c>
      <c r="AA46" s="51">
        <v>1.9741965343583949</v>
      </c>
      <c r="AB46" s="51">
        <v>1.9691382948796741</v>
      </c>
    </row>
    <row r="47" spans="1:28" s="5" customFormat="1" ht="12" customHeight="1" x14ac:dyDescent="0.15">
      <c r="A47" s="43" t="s">
        <v>34</v>
      </c>
      <c r="B47" s="34">
        <v>3.2044848211431165</v>
      </c>
      <c r="C47" s="15">
        <v>3.3328144939032955</v>
      </c>
      <c r="D47" s="15">
        <v>3.2500226061049924</v>
      </c>
      <c r="E47" s="16">
        <v>3.1512351099757647</v>
      </c>
      <c r="F47" s="15">
        <v>3.1311749291262321</v>
      </c>
      <c r="G47" s="15">
        <v>3.1747753495487667</v>
      </c>
      <c r="H47" s="50"/>
      <c r="I47" s="50"/>
      <c r="J47" s="53"/>
      <c r="K47" s="16">
        <v>3.2755882140811696</v>
      </c>
      <c r="L47" s="16">
        <v>3.3680878712032816</v>
      </c>
      <c r="M47" s="54"/>
      <c r="N47" s="54"/>
      <c r="O47" s="52"/>
      <c r="P47" s="52"/>
      <c r="Q47" s="52"/>
      <c r="R47" s="50">
        <v>3.2</v>
      </c>
      <c r="S47" s="35">
        <v>0.45415593411510824</v>
      </c>
      <c r="T47" s="17">
        <v>0.42576131864180466</v>
      </c>
      <c r="U47" s="50">
        <v>0.67</v>
      </c>
      <c r="V47" s="50">
        <v>1.8</v>
      </c>
      <c r="W47" s="50">
        <v>0.68</v>
      </c>
      <c r="X47" s="53">
        <v>0.63</v>
      </c>
      <c r="Y47" s="52"/>
      <c r="Z47" s="51">
        <v>4.1164538897247649</v>
      </c>
      <c r="AA47" s="51">
        <v>4.0824656549464535</v>
      </c>
      <c r="AB47" s="51">
        <v>4.1815674438715913</v>
      </c>
    </row>
    <row r="48" spans="1:28" s="5" customFormat="1" ht="12" customHeight="1" x14ac:dyDescent="0.15">
      <c r="A48" s="43" t="s">
        <v>35</v>
      </c>
      <c r="B48" s="35">
        <v>0.36418932647968555</v>
      </c>
      <c r="C48" s="17">
        <v>0.3759777378057354</v>
      </c>
      <c r="D48" s="17">
        <v>0.36142764518389875</v>
      </c>
      <c r="E48" s="17">
        <v>0.36281577803666953</v>
      </c>
      <c r="F48" s="17">
        <v>0.35538099496973058</v>
      </c>
      <c r="G48" s="17">
        <v>0.35890047926818752</v>
      </c>
      <c r="H48" s="54"/>
      <c r="I48" s="54"/>
      <c r="J48" s="39">
        <v>0.4</v>
      </c>
      <c r="K48" s="17">
        <v>0.35058541110165697</v>
      </c>
      <c r="L48" s="17">
        <v>0.36128126307620984</v>
      </c>
      <c r="M48" s="54"/>
      <c r="N48" s="51">
        <v>0.4</v>
      </c>
      <c r="O48" s="52"/>
      <c r="P48" s="52"/>
      <c r="Q48" s="52"/>
      <c r="R48" s="54">
        <v>0.4</v>
      </c>
      <c r="S48" s="35">
        <v>5.5308335564937652E-2</v>
      </c>
      <c r="T48" s="17">
        <v>5.3928094626879315E-2</v>
      </c>
      <c r="U48" s="54">
        <v>0.09</v>
      </c>
      <c r="V48" s="54">
        <v>0.31</v>
      </c>
      <c r="W48" s="54">
        <v>0.1</v>
      </c>
      <c r="X48" s="66">
        <v>7.0000000000000007E-2</v>
      </c>
      <c r="Y48" s="52"/>
      <c r="Z48" s="51">
        <v>0.43781072098231599</v>
      </c>
      <c r="AA48" s="51">
        <v>0.41139843900931145</v>
      </c>
      <c r="AB48" s="51">
        <v>0.44813650230952368</v>
      </c>
    </row>
    <row r="49" spans="1:28" s="5" customFormat="1" ht="12" customHeight="1" x14ac:dyDescent="0.15">
      <c r="A49" s="43" t="s">
        <v>36</v>
      </c>
      <c r="B49" s="34">
        <v>1.9884005704906191</v>
      </c>
      <c r="C49" s="15">
        <v>2.0127374002661931</v>
      </c>
      <c r="D49" s="15">
        <v>1.9710113998417518</v>
      </c>
      <c r="E49" s="16">
        <v>1.9570057802587668</v>
      </c>
      <c r="F49" s="15">
        <v>1.9240134584235158</v>
      </c>
      <c r="G49" s="15">
        <v>1.9260742817111371</v>
      </c>
      <c r="H49" s="50"/>
      <c r="I49" s="50"/>
      <c r="J49" s="65">
        <v>2.62</v>
      </c>
      <c r="K49" s="15">
        <v>1.8754646816140428</v>
      </c>
      <c r="L49" s="15">
        <v>1.8982450038794678</v>
      </c>
      <c r="M49" s="50"/>
      <c r="N49" s="67">
        <v>1.78</v>
      </c>
      <c r="O49" s="68"/>
      <c r="P49" s="68"/>
      <c r="Q49" s="68"/>
      <c r="R49" s="50">
        <v>1.9</v>
      </c>
      <c r="S49" s="35">
        <v>0.34708504880373048</v>
      </c>
      <c r="T49" s="17">
        <v>0.3401646713862303</v>
      </c>
      <c r="U49" s="50">
        <v>0.35</v>
      </c>
      <c r="V49" s="50">
        <v>2.12</v>
      </c>
      <c r="W49" s="50">
        <v>0.57999999999999996</v>
      </c>
      <c r="X49" s="53">
        <v>0.22</v>
      </c>
      <c r="Y49" s="52"/>
      <c r="Z49" s="51">
        <v>2.4759741504448765</v>
      </c>
      <c r="AA49" s="51">
        <v>2.3454830126818607</v>
      </c>
      <c r="AB49" s="51">
        <v>2.5104314766104108</v>
      </c>
    </row>
    <row r="50" spans="1:28" s="5" customFormat="1" ht="12" customHeight="1" x14ac:dyDescent="0.15">
      <c r="A50" s="43" t="s">
        <v>37</v>
      </c>
      <c r="B50" s="70">
        <v>0.25800000000000001</v>
      </c>
      <c r="C50" s="69">
        <v>0.26200000000000001</v>
      </c>
      <c r="D50" s="69">
        <v>0.25700000000000001</v>
      </c>
      <c r="E50" s="69">
        <v>0.253</v>
      </c>
      <c r="F50" s="69">
        <v>0.25</v>
      </c>
      <c r="G50" s="69">
        <v>0.253</v>
      </c>
      <c r="H50" s="50"/>
      <c r="I50" s="50"/>
      <c r="J50" s="65">
        <v>0.25</v>
      </c>
      <c r="K50" s="69">
        <v>0.23400000000000001</v>
      </c>
      <c r="L50" s="69">
        <v>0.23499999999999999</v>
      </c>
      <c r="M50" s="50"/>
      <c r="N50" s="67">
        <v>0.19</v>
      </c>
      <c r="O50" s="52"/>
      <c r="P50" s="52"/>
      <c r="Q50" s="52"/>
      <c r="R50" s="50">
        <v>0.2</v>
      </c>
      <c r="S50" s="70">
        <v>5.2999999999999999E-2</v>
      </c>
      <c r="T50" s="69">
        <v>5.1999999999999998E-2</v>
      </c>
      <c r="U50" s="50">
        <v>0.06</v>
      </c>
      <c r="V50" s="50">
        <v>0.28000000000000003</v>
      </c>
      <c r="W50" s="50">
        <v>0.09</v>
      </c>
      <c r="X50" s="53">
        <v>0.04</v>
      </c>
      <c r="Y50" s="52"/>
      <c r="Z50" s="51">
        <v>0.31490895400105806</v>
      </c>
      <c r="AA50" s="51">
        <v>0.31191754734473343</v>
      </c>
      <c r="AB50" s="51">
        <v>0.32915213109022401</v>
      </c>
    </row>
    <row r="51" spans="1:28" s="5" customFormat="1" ht="12" customHeight="1" x14ac:dyDescent="0.15">
      <c r="A51" s="43" t="s">
        <v>38</v>
      </c>
      <c r="B51" s="34">
        <v>14.743404747745599</v>
      </c>
      <c r="C51" s="15">
        <v>14.625695444968695</v>
      </c>
      <c r="D51" s="15">
        <v>14.024469977373931</v>
      </c>
      <c r="E51" s="16">
        <v>14.134687405754743</v>
      </c>
      <c r="F51" s="15">
        <v>13.647841082280294</v>
      </c>
      <c r="G51" s="15">
        <v>14.401341052048991</v>
      </c>
      <c r="H51" s="50">
        <v>19</v>
      </c>
      <c r="I51" s="50"/>
      <c r="J51" s="65">
        <v>13.43</v>
      </c>
      <c r="K51" s="15">
        <v>13.539176650914658</v>
      </c>
      <c r="L51" s="15">
        <v>13.837064254573429</v>
      </c>
      <c r="M51" s="50"/>
      <c r="N51" s="67">
        <v>14.28</v>
      </c>
      <c r="O51" s="68"/>
      <c r="P51" s="68"/>
      <c r="Q51" s="68"/>
      <c r="R51" s="50">
        <v>17.3</v>
      </c>
      <c r="S51" s="38">
        <v>4.7374463559378501</v>
      </c>
      <c r="T51" s="16">
        <v>4.5832554079409658</v>
      </c>
      <c r="U51" s="50">
        <v>4.2</v>
      </c>
      <c r="V51" s="50">
        <v>9.5</v>
      </c>
      <c r="W51" s="50">
        <v>5.0999999999999996</v>
      </c>
      <c r="X51" s="53">
        <v>11.9</v>
      </c>
      <c r="Y51" s="52"/>
      <c r="Z51" s="51">
        <v>14.627370720163404</v>
      </c>
      <c r="AA51" s="51">
        <v>14.327244588185946</v>
      </c>
      <c r="AB51" s="51">
        <v>13.67579902047566</v>
      </c>
    </row>
    <row r="52" spans="1:28" s="5" customFormat="1" ht="12" customHeight="1" x14ac:dyDescent="0.15">
      <c r="A52" s="43" t="s">
        <v>39</v>
      </c>
      <c r="B52" s="70"/>
      <c r="C52" s="69"/>
      <c r="D52" s="69"/>
      <c r="E52" s="69"/>
      <c r="F52" s="69"/>
      <c r="G52" s="69"/>
      <c r="H52" s="50">
        <v>16</v>
      </c>
      <c r="I52" s="50"/>
      <c r="J52" s="65">
        <v>11.58</v>
      </c>
      <c r="K52" s="69"/>
      <c r="L52" s="69"/>
      <c r="M52" s="50">
        <v>14</v>
      </c>
      <c r="N52" s="67">
        <v>12.81</v>
      </c>
      <c r="O52" s="52"/>
      <c r="P52" s="52"/>
      <c r="Q52" s="52"/>
      <c r="R52" s="50">
        <v>13.3</v>
      </c>
      <c r="S52" s="70"/>
      <c r="T52" s="69"/>
      <c r="U52" s="50">
        <v>1</v>
      </c>
      <c r="V52" s="50">
        <v>2.5</v>
      </c>
      <c r="W52" s="50">
        <v>0.8</v>
      </c>
      <c r="X52" s="53">
        <v>1.1000000000000001</v>
      </c>
      <c r="Y52" s="52"/>
      <c r="Z52" s="51"/>
      <c r="AA52" s="51"/>
      <c r="AB52" s="51"/>
    </row>
    <row r="53" spans="1:28" s="5" customFormat="1" ht="12" customHeight="1" x14ac:dyDescent="0.15">
      <c r="A53" s="43" t="s">
        <v>15</v>
      </c>
      <c r="B53" s="34">
        <v>16.979201159247271</v>
      </c>
      <c r="C53" s="15">
        <v>17.903279563990829</v>
      </c>
      <c r="D53" s="15">
        <v>15.348229855151192</v>
      </c>
      <c r="E53" s="16">
        <v>16.974122648974738</v>
      </c>
      <c r="F53" s="15">
        <v>14.915333196745483</v>
      </c>
      <c r="G53" s="15">
        <v>14.583920062189241</v>
      </c>
      <c r="H53" s="50"/>
      <c r="I53" s="50"/>
      <c r="J53" s="53" t="s">
        <v>61</v>
      </c>
      <c r="K53" s="15">
        <v>11.392635796945806</v>
      </c>
      <c r="L53" s="15">
        <v>12.281594042620162</v>
      </c>
      <c r="M53" s="50"/>
      <c r="N53" s="50" t="s">
        <v>61</v>
      </c>
      <c r="O53" s="68"/>
      <c r="P53" s="68"/>
      <c r="Q53" s="68"/>
      <c r="R53" s="50">
        <v>8.9</v>
      </c>
      <c r="S53" s="38">
        <v>16.2421487184711</v>
      </c>
      <c r="T53" s="16">
        <v>20.364709008992062</v>
      </c>
      <c r="U53" s="50"/>
      <c r="V53" s="50"/>
      <c r="W53" s="50"/>
      <c r="X53" s="53"/>
      <c r="Y53" s="52"/>
      <c r="Z53" s="51">
        <v>14.887226925611897</v>
      </c>
      <c r="AA53" s="51">
        <v>15.65763584125204</v>
      </c>
      <c r="AB53" s="51">
        <v>17.745095601910119</v>
      </c>
    </row>
    <row r="54" spans="1:28" s="5" customFormat="1" ht="12" customHeight="1" x14ac:dyDescent="0.15">
      <c r="A54" s="43" t="s">
        <v>20</v>
      </c>
      <c r="B54" s="34">
        <v>23.221213004354254</v>
      </c>
      <c r="C54" s="15">
        <v>24.128898559158877</v>
      </c>
      <c r="D54" s="15">
        <v>23.749907721037097</v>
      </c>
      <c r="E54" s="16">
        <v>22.417139364763553</v>
      </c>
      <c r="F54" s="15">
        <v>23.093191249395787</v>
      </c>
      <c r="G54" s="15">
        <v>23.426316198850209</v>
      </c>
      <c r="H54" s="50">
        <v>32</v>
      </c>
      <c r="I54" s="50"/>
      <c r="J54" s="53">
        <v>29.53</v>
      </c>
      <c r="K54" s="15">
        <v>22.07087597936351</v>
      </c>
      <c r="L54" s="15">
        <v>23.171372086478023</v>
      </c>
      <c r="M54" s="50">
        <v>27</v>
      </c>
      <c r="N54" s="50">
        <v>29.64</v>
      </c>
      <c r="O54" s="68"/>
      <c r="P54" s="68"/>
      <c r="Q54" s="68"/>
      <c r="R54" s="50">
        <v>26.9</v>
      </c>
      <c r="S54" s="38">
        <v>15.933441256248415</v>
      </c>
      <c r="T54" s="16">
        <v>14.017661102693262</v>
      </c>
      <c r="U54" s="50">
        <v>13.8</v>
      </c>
      <c r="V54" s="50">
        <v>29.7</v>
      </c>
      <c r="W54" s="50">
        <v>10.6</v>
      </c>
      <c r="X54" s="53">
        <v>17.2</v>
      </c>
      <c r="Y54" s="52"/>
      <c r="Z54" s="51">
        <v>27.649587156034102</v>
      </c>
      <c r="AA54" s="51">
        <v>27.972427664884048</v>
      </c>
      <c r="AB54" s="51">
        <v>26.864636898390074</v>
      </c>
    </row>
    <row r="55" spans="1:28" s="5" customFormat="1" ht="12" customHeight="1" x14ac:dyDescent="0.15">
      <c r="A55" s="43" t="s">
        <v>21</v>
      </c>
      <c r="B55" s="34">
        <v>6.0963948303681743</v>
      </c>
      <c r="C55" s="15">
        <v>6.0924554092201166</v>
      </c>
      <c r="D55" s="15">
        <v>5.9754770011637621</v>
      </c>
      <c r="E55" s="16">
        <v>5.7880148561674307</v>
      </c>
      <c r="F55" s="15">
        <v>5.9759126953121537</v>
      </c>
      <c r="G55" s="15">
        <v>5.7575481483512814</v>
      </c>
      <c r="H55" s="50"/>
      <c r="I55" s="50"/>
      <c r="J55" s="65">
        <v>5.61</v>
      </c>
      <c r="K55" s="15">
        <v>5.4184444239400431</v>
      </c>
      <c r="L55" s="15">
        <v>5.6136108538245102</v>
      </c>
      <c r="M55" s="50"/>
      <c r="N55" s="67">
        <v>4.55</v>
      </c>
      <c r="O55" s="68"/>
      <c r="P55" s="68"/>
      <c r="Q55" s="68"/>
      <c r="R55" s="50">
        <v>5.7</v>
      </c>
      <c r="S55" s="38">
        <v>3.1039628134989932</v>
      </c>
      <c r="T55" s="16">
        <v>3.7653068687903426</v>
      </c>
      <c r="U55" s="50">
        <v>1.9</v>
      </c>
      <c r="V55" s="50">
        <v>5.5</v>
      </c>
      <c r="W55" s="50">
        <v>0.9</v>
      </c>
      <c r="X55" s="53">
        <v>1.5</v>
      </c>
      <c r="Y55" s="52"/>
      <c r="Z55" s="51">
        <v>6.2021951121354242</v>
      </c>
      <c r="AA55" s="51">
        <v>5.8874108457504111</v>
      </c>
      <c r="AB55" s="51">
        <v>6.1536292768763738</v>
      </c>
    </row>
    <row r="56" spans="1:28" ht="12" customHeight="1" x14ac:dyDescent="0.15">
      <c r="A56" s="43" t="s">
        <v>9</v>
      </c>
      <c r="B56" s="36">
        <v>1925</v>
      </c>
      <c r="C56" s="18">
        <v>1466</v>
      </c>
      <c r="D56" s="18">
        <v>1565</v>
      </c>
      <c r="E56" s="19">
        <v>2390</v>
      </c>
      <c r="F56" s="18">
        <v>2552</v>
      </c>
      <c r="G56" s="18">
        <v>2023</v>
      </c>
      <c r="H56" s="50"/>
      <c r="I56" s="50"/>
      <c r="J56" s="53"/>
      <c r="K56" s="18">
        <v>1432</v>
      </c>
      <c r="L56" s="18">
        <v>1341</v>
      </c>
      <c r="M56" s="50"/>
      <c r="N56" s="50"/>
      <c r="O56" s="68"/>
      <c r="P56" s="68"/>
      <c r="Q56" s="68"/>
      <c r="R56" s="52"/>
      <c r="S56" s="36">
        <v>341</v>
      </c>
      <c r="T56" s="18">
        <v>368</v>
      </c>
      <c r="U56" s="52"/>
      <c r="V56" s="52"/>
      <c r="W56" s="52"/>
      <c r="X56" s="43"/>
      <c r="Y56" s="52"/>
      <c r="Z56" s="52"/>
      <c r="AA56" s="52"/>
      <c r="AB56" s="52"/>
    </row>
    <row r="57" spans="1:28" ht="12" customHeight="1" x14ac:dyDescent="0.15">
      <c r="A57" s="43" t="s">
        <v>17</v>
      </c>
      <c r="B57" s="36">
        <v>1777</v>
      </c>
      <c r="C57" s="18">
        <v>2059</v>
      </c>
      <c r="D57" s="18">
        <v>1901</v>
      </c>
      <c r="E57" s="19">
        <v>1750</v>
      </c>
      <c r="F57" s="18">
        <v>1810</v>
      </c>
      <c r="G57" s="18">
        <v>1601</v>
      </c>
      <c r="H57" s="50"/>
      <c r="I57" s="50"/>
      <c r="J57" s="53"/>
      <c r="K57" s="18"/>
      <c r="L57" s="18"/>
      <c r="M57" s="50"/>
      <c r="N57" s="50"/>
      <c r="O57" s="68"/>
      <c r="P57" s="68"/>
      <c r="Q57" s="68"/>
      <c r="R57" s="52"/>
      <c r="S57" s="36"/>
      <c r="T57" s="18"/>
      <c r="U57" s="52"/>
      <c r="V57" s="52"/>
      <c r="W57" s="52"/>
      <c r="X57" s="43"/>
      <c r="Y57" s="52"/>
      <c r="Z57" s="52"/>
      <c r="AA57" s="52"/>
      <c r="AB57" s="52"/>
    </row>
    <row r="58" spans="1:28" ht="12" customHeight="1" x14ac:dyDescent="0.15">
      <c r="A58" s="43" t="s">
        <v>40</v>
      </c>
      <c r="B58" s="37"/>
      <c r="C58" s="20"/>
      <c r="D58" s="20"/>
      <c r="E58" s="21"/>
      <c r="F58" s="20"/>
      <c r="G58" s="20"/>
      <c r="H58" s="50"/>
      <c r="I58" s="50"/>
      <c r="J58" s="53"/>
      <c r="K58" s="20"/>
      <c r="L58" s="20"/>
      <c r="M58" s="50"/>
      <c r="N58" s="50"/>
      <c r="O58" s="68"/>
      <c r="P58" s="68"/>
      <c r="Q58" s="68"/>
      <c r="R58" s="52"/>
      <c r="S58" s="37"/>
      <c r="T58" s="20"/>
      <c r="U58" s="52"/>
      <c r="V58" s="52"/>
      <c r="W58" s="52"/>
      <c r="X58" s="43"/>
      <c r="Y58" s="52"/>
      <c r="Z58" s="52"/>
      <c r="AA58" s="52"/>
      <c r="AB58" s="52"/>
    </row>
    <row r="59" spans="1:28" ht="12" x14ac:dyDescent="0.15">
      <c r="A59" s="46" t="s">
        <v>86</v>
      </c>
      <c r="B59" s="84">
        <v>0.70585299999999995</v>
      </c>
      <c r="C59" s="85">
        <v>0.70581499999999997</v>
      </c>
      <c r="D59" s="85"/>
      <c r="E59" s="85"/>
      <c r="F59" s="85">
        <v>0.70582400000000001</v>
      </c>
      <c r="G59" s="85"/>
      <c r="H59" s="85">
        <v>0.70589999999999997</v>
      </c>
      <c r="I59" s="85"/>
      <c r="J59" s="86">
        <v>0.70571200000000001</v>
      </c>
      <c r="K59" s="87">
        <v>0.70532899999999998</v>
      </c>
      <c r="L59" s="85"/>
      <c r="M59" s="87">
        <v>0.70528000000000002</v>
      </c>
      <c r="N59" s="87"/>
      <c r="O59" s="87"/>
      <c r="P59" s="87"/>
      <c r="Q59" s="87"/>
      <c r="R59" s="85"/>
      <c r="S59" s="84">
        <v>0.71971499999999999</v>
      </c>
      <c r="T59" s="88"/>
      <c r="U59" s="88"/>
      <c r="V59" s="88"/>
      <c r="W59" s="88"/>
      <c r="X59" s="89"/>
      <c r="Y59" s="88"/>
      <c r="Z59" s="88"/>
      <c r="AA59" s="88"/>
      <c r="AB59" s="88"/>
    </row>
    <row r="60" spans="1:28" x14ac:dyDescent="0.15">
      <c r="A60" s="43" t="s">
        <v>88</v>
      </c>
      <c r="B60" s="90">
        <v>2.0000000000000002E-5</v>
      </c>
      <c r="C60" s="91">
        <v>2.0999999999999999E-5</v>
      </c>
      <c r="D60" s="91"/>
      <c r="E60" s="91"/>
      <c r="F60" s="91">
        <v>2.5999999999999998E-5</v>
      </c>
      <c r="G60" s="91"/>
      <c r="H60" s="91"/>
      <c r="I60" s="91"/>
      <c r="J60" s="92"/>
      <c r="K60" s="91">
        <v>2.6999999999999999E-5</v>
      </c>
      <c r="L60" s="91"/>
      <c r="M60" s="93"/>
      <c r="N60" s="93"/>
      <c r="O60" s="93"/>
      <c r="P60" s="93"/>
      <c r="Q60" s="93"/>
      <c r="R60" s="91"/>
      <c r="S60" s="90">
        <v>3.8999999999999999E-5</v>
      </c>
      <c r="T60" s="52"/>
      <c r="U60" s="52"/>
      <c r="V60" s="52"/>
      <c r="W60" s="52"/>
      <c r="X60" s="43"/>
      <c r="Y60" s="52"/>
      <c r="Z60" s="52"/>
      <c r="AA60" s="52"/>
      <c r="AB60" s="52"/>
    </row>
    <row r="61" spans="1:28" ht="12" x14ac:dyDescent="0.15">
      <c r="A61" s="47" t="s">
        <v>82</v>
      </c>
      <c r="B61" s="90">
        <v>0.70569786673488422</v>
      </c>
      <c r="C61" s="91">
        <v>0.70565415612678939</v>
      </c>
      <c r="D61" s="94"/>
      <c r="E61" s="91"/>
      <c r="F61" s="91">
        <v>0.70568605405396478</v>
      </c>
      <c r="G61" s="91"/>
      <c r="H61" s="91">
        <v>0.70572999999999997</v>
      </c>
      <c r="I61" s="91"/>
      <c r="J61" s="92">
        <v>0.70550400000000002</v>
      </c>
      <c r="K61" s="91">
        <v>0.705264889490269</v>
      </c>
      <c r="L61" s="95"/>
      <c r="M61" s="93">
        <v>0.70520000000000005</v>
      </c>
      <c r="N61" s="93"/>
      <c r="O61" s="93"/>
      <c r="P61" s="93"/>
      <c r="Q61" s="93"/>
      <c r="R61" s="91"/>
      <c r="S61" s="90">
        <v>0.718337</v>
      </c>
      <c r="T61" s="96"/>
      <c r="U61" s="52"/>
      <c r="V61" s="52"/>
      <c r="W61" s="52"/>
      <c r="X61" s="97"/>
      <c r="Y61" s="96"/>
      <c r="Z61" s="96"/>
      <c r="AA61" s="96"/>
      <c r="AB61" s="96"/>
    </row>
    <row r="62" spans="1:28" ht="12" x14ac:dyDescent="0.15">
      <c r="A62" s="47" t="s">
        <v>87</v>
      </c>
      <c r="B62" s="90">
        <v>0.51227500000000004</v>
      </c>
      <c r="C62" s="91">
        <v>0.51227900000000004</v>
      </c>
      <c r="D62" s="91"/>
      <c r="E62" s="91"/>
      <c r="F62" s="91">
        <v>0.51227900000000004</v>
      </c>
      <c r="G62" s="91"/>
      <c r="H62" s="91"/>
      <c r="I62" s="91"/>
      <c r="J62" s="92">
        <v>0.51226099999999997</v>
      </c>
      <c r="K62" s="93">
        <v>0.51231199999999999</v>
      </c>
      <c r="L62" s="91"/>
      <c r="M62" s="93">
        <v>0.51231000000000004</v>
      </c>
      <c r="N62" s="93"/>
      <c r="O62" s="93"/>
      <c r="P62" s="91"/>
      <c r="Q62" s="91"/>
      <c r="R62" s="91"/>
      <c r="S62" s="90">
        <v>0.51209000000000005</v>
      </c>
      <c r="T62" s="96"/>
      <c r="U62" s="96"/>
      <c r="V62" s="96"/>
      <c r="W62" s="96"/>
      <c r="X62" s="97"/>
      <c r="Y62" s="96"/>
      <c r="Z62" s="96"/>
      <c r="AA62" s="96"/>
      <c r="AB62" s="96"/>
    </row>
    <row r="63" spans="1:28" x14ac:dyDescent="0.15">
      <c r="A63" s="43" t="s">
        <v>88</v>
      </c>
      <c r="B63" s="90">
        <v>5.0000000000000004E-6</v>
      </c>
      <c r="C63" s="91">
        <v>5.0000000000000004E-6</v>
      </c>
      <c r="D63" s="91"/>
      <c r="E63" s="91"/>
      <c r="F63" s="91">
        <v>3.9999999999999998E-6</v>
      </c>
      <c r="G63" s="91"/>
      <c r="H63" s="91"/>
      <c r="I63" s="91"/>
      <c r="J63" s="92"/>
      <c r="K63" s="91">
        <v>5.0000000000000004E-6</v>
      </c>
      <c r="L63" s="91"/>
      <c r="M63" s="93"/>
      <c r="N63" s="93"/>
      <c r="O63" s="93"/>
      <c r="P63" s="91"/>
      <c r="Q63" s="91"/>
      <c r="R63" s="91"/>
      <c r="S63" s="90">
        <v>5.0000000000000004E-6</v>
      </c>
      <c r="T63" s="96"/>
      <c r="U63" s="96"/>
      <c r="V63" s="96"/>
      <c r="W63" s="96"/>
      <c r="X63" s="97"/>
      <c r="Y63" s="96"/>
      <c r="Z63" s="96"/>
      <c r="AA63" s="96"/>
      <c r="AB63" s="96"/>
    </row>
    <row r="64" spans="1:28" ht="12" x14ac:dyDescent="0.15">
      <c r="A64" s="48" t="s">
        <v>83</v>
      </c>
      <c r="B64" s="98">
        <v>0.51222357185968803</v>
      </c>
      <c r="C64" s="99">
        <v>0.51222751474489037</v>
      </c>
      <c r="D64" s="100"/>
      <c r="E64" s="99"/>
      <c r="F64" s="99">
        <v>0.51222757012640385</v>
      </c>
      <c r="G64" s="99"/>
      <c r="H64" s="99"/>
      <c r="I64" s="99"/>
      <c r="J64" s="92">
        <v>0.51221499999999998</v>
      </c>
      <c r="K64" s="99">
        <v>0.51225997288387504</v>
      </c>
      <c r="L64" s="99"/>
      <c r="M64" s="101">
        <v>0.51226000000000005</v>
      </c>
      <c r="N64" s="101"/>
      <c r="O64" s="101"/>
      <c r="P64" s="99"/>
      <c r="Q64" s="99"/>
      <c r="R64" s="91"/>
      <c r="S64" s="98">
        <v>0.51204126000000005</v>
      </c>
      <c r="T64" s="102"/>
      <c r="U64" s="102"/>
      <c r="V64" s="102"/>
      <c r="W64" s="102"/>
      <c r="X64" s="103"/>
      <c r="Y64" s="102"/>
      <c r="Z64" s="102"/>
      <c r="AA64" s="102"/>
      <c r="AB64" s="102"/>
    </row>
    <row r="65" spans="1:19" x14ac:dyDescent="0.15">
      <c r="B65" s="12"/>
      <c r="C65" s="12"/>
      <c r="D65" s="12"/>
      <c r="E65" s="12"/>
      <c r="F65" s="12"/>
      <c r="G65" s="12"/>
      <c r="H65" s="12"/>
      <c r="I65" s="12"/>
      <c r="J65" s="82"/>
      <c r="K65" s="12"/>
      <c r="L65" s="12"/>
      <c r="M65" s="12"/>
      <c r="N65" s="12"/>
      <c r="O65" s="12"/>
      <c r="P65" s="12"/>
      <c r="Q65" s="12"/>
      <c r="R65" s="82"/>
      <c r="S65" s="82"/>
    </row>
    <row r="66" spans="1:19" ht="12" x14ac:dyDescent="0.15">
      <c r="A66" s="25" t="s">
        <v>95</v>
      </c>
    </row>
    <row r="67" spans="1:19" ht="12" x14ac:dyDescent="0.15">
      <c r="A67" s="25" t="s">
        <v>94</v>
      </c>
      <c r="D67" s="75"/>
      <c r="S67" s="7"/>
    </row>
    <row r="68" spans="1:19" x14ac:dyDescent="0.15">
      <c r="D68" s="75"/>
      <c r="E68" s="75"/>
      <c r="F68" s="75"/>
      <c r="G68" s="75"/>
      <c r="K68" s="10"/>
      <c r="S68" s="7"/>
    </row>
    <row r="69" spans="1:19" x14ac:dyDescent="0.15">
      <c r="D69" s="75"/>
      <c r="O69" s="10"/>
      <c r="S69" s="7"/>
    </row>
    <row r="70" spans="1:19" x14ac:dyDescent="0.15">
      <c r="B70" s="7"/>
      <c r="C70" s="7"/>
      <c r="L70" s="10"/>
    </row>
    <row r="71" spans="1:19" x14ac:dyDescent="0.15">
      <c r="B71" s="74"/>
      <c r="C71" s="7"/>
      <c r="S71" s="10"/>
    </row>
    <row r="72" spans="1:19" x14ac:dyDescent="0.15">
      <c r="B72" s="7"/>
      <c r="C72" s="7"/>
    </row>
    <row r="73" spans="1:19" x14ac:dyDescent="0.15">
      <c r="B73" s="7"/>
      <c r="C73" s="7"/>
    </row>
    <row r="79" spans="1:19" x14ac:dyDescent="0.15">
      <c r="D79" s="2"/>
      <c r="E79" s="2"/>
      <c r="F79" s="2"/>
      <c r="G79" s="2"/>
      <c r="H79" s="2"/>
      <c r="I79" s="2"/>
    </row>
    <row r="80" spans="1:19" x14ac:dyDescent="0.15">
      <c r="D80" s="2"/>
      <c r="E80" s="2"/>
      <c r="F80" s="2"/>
      <c r="G80" s="2"/>
      <c r="H80" s="2"/>
      <c r="I80" s="2"/>
    </row>
  </sheetData>
  <mergeCells count="4">
    <mergeCell ref="B2:J2"/>
    <mergeCell ref="S2:X2"/>
    <mergeCell ref="Y2:AB2"/>
    <mergeCell ref="K2:R2"/>
  </mergeCells>
  <phoneticPr fontId="15" type="noConversion"/>
  <conditionalFormatting sqref="K34:L34 B34:G34">
    <cfRule type="containsText" dxfId="0" priority="2" operator="containsText" text="&lt;">
      <formula>NOT(ISERROR(SEARCH("&lt;",B34)))</formula>
    </cfRule>
  </conditionalFormatting>
  <pageMargins left="0.74803149606299213" right="0.7" top="0.78740157480314965" bottom="0.78740157480314965" header="0.43307086614173229" footer="0.51181102362204722"/>
  <pageSetup paperSize="9" scale="86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Label</vt:lpstr>
      <vt:lpstr>B_whole-rock</vt:lpstr>
    </vt:vector>
  </TitlesOfParts>
  <Company>IGc - 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Excelso Ruberti</dc:creator>
  <cp:lastModifiedBy>rga</cp:lastModifiedBy>
  <cp:lastPrinted>2020-04-06T21:32:11Z</cp:lastPrinted>
  <dcterms:created xsi:type="dcterms:W3CDTF">2002-12-13T20:20:01Z</dcterms:created>
  <dcterms:modified xsi:type="dcterms:W3CDTF">2020-06-27T20:34:44Z</dcterms:modified>
</cp:coreProperties>
</file>